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klima\Documents\00_R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3-042-1 - Vytápění" sheetId="2" r:id="rId2"/>
    <sheet name="2023-042-4 - Plynovod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'2023-042-1 - Vytápění'!$C$121:$K$183</definedName>
    <definedName name="_xlnm.Print_Area" localSheetId="1">'2023-042-1 - Vytápění'!$C$109:$K$183</definedName>
    <definedName name="_xlnm.Print_Titles" localSheetId="1">'2023-042-1 - Vytápění'!$121:$121</definedName>
    <definedName name="_xlnm._FilterDatabase" localSheetId="2" hidden="1">'2023-042-4 - Plynovod'!$C$118:$K$148</definedName>
    <definedName name="_xlnm.Print_Area" localSheetId="2">'2023-042-4 - Plynovod'!$C$106:$K$148</definedName>
    <definedName name="_xlnm.Print_Titles" localSheetId="2">'2023-042-4 - Plynovod'!$118:$118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2" r="J37"/>
  <c r="J36"/>
  <c i="1" r="AY95"/>
  <c i="2" r="J35"/>
  <c i="1" r="AX95"/>
  <c i="2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2" r="BK181"/>
  <c r="BK172"/>
  <c r="J169"/>
  <c r="J163"/>
  <c r="BK155"/>
  <c r="J144"/>
  <c r="J141"/>
  <c r="J134"/>
  <c r="J130"/>
  <c r="J180"/>
  <c r="BK177"/>
  <c r="J172"/>
  <c r="J168"/>
  <c r="BK163"/>
  <c r="BK154"/>
  <c r="BK146"/>
  <c r="J138"/>
  <c r="J126"/>
  <c r="J181"/>
  <c r="J160"/>
  <c r="J152"/>
  <c r="BK144"/>
  <c r="J131"/>
  <c r="J155"/>
  <c r="J148"/>
  <c r="J140"/>
  <c r="BK131"/>
  <c i="3" r="J145"/>
  <c r="J135"/>
  <c r="J123"/>
  <c r="J141"/>
  <c r="BK132"/>
  <c r="BK126"/>
  <c r="BK148"/>
  <c r="J142"/>
  <c r="BK136"/>
  <c r="BK130"/>
  <c r="J130"/>
  <c i="2" r="BK182"/>
  <c r="J177"/>
  <c r="BK168"/>
  <c r="J165"/>
  <c r="J157"/>
  <c r="BK149"/>
  <c r="BK142"/>
  <c r="BK135"/>
  <c r="J129"/>
  <c r="BK127"/>
  <c r="BK179"/>
  <c r="BK176"/>
  <c r="J170"/>
  <c r="J166"/>
  <c r="J162"/>
  <c r="BK151"/>
  <c r="J142"/>
  <c r="J132"/>
  <c r="J182"/>
  <c r="BK161"/>
  <c r="BK153"/>
  <c r="J149"/>
  <c r="BK143"/>
  <c r="BK134"/>
  <c r="J176"/>
  <c r="J153"/>
  <c r="J146"/>
  <c r="BK130"/>
  <c i="3" r="J148"/>
  <c r="BK139"/>
  <c r="J127"/>
  <c r="J144"/>
  <c r="J137"/>
  <c r="BK128"/>
  <c r="BK124"/>
  <c r="J146"/>
  <c r="BK141"/>
  <c r="BK134"/>
  <c r="J128"/>
  <c r="BK146"/>
  <c r="BK135"/>
  <c r="J126"/>
  <c i="2" r="BK183"/>
  <c r="BK178"/>
  <c r="J171"/>
  <c r="BK166"/>
  <c r="J158"/>
  <c r="J154"/>
  <c r="J143"/>
  <c r="J139"/>
  <c r="BK133"/>
  <c r="BK126"/>
  <c r="J179"/>
  <c r="BK175"/>
  <c r="BK171"/>
  <c r="BK167"/>
  <c r="BK164"/>
  <c r="BK158"/>
  <c r="BK148"/>
  <c r="J136"/>
  <c r="J125"/>
  <c r="J164"/>
  <c r="BK157"/>
  <c r="BK150"/>
  <c r="BK140"/>
  <c r="J128"/>
  <c r="J175"/>
  <c r="BK152"/>
  <c r="BK141"/>
  <c r="J133"/>
  <c r="BK125"/>
  <c i="3" r="BK140"/>
  <c r="J132"/>
  <c r="BK147"/>
  <c r="J139"/>
  <c r="J134"/>
  <c r="BK125"/>
  <c r="BK122"/>
  <c r="J143"/>
  <c r="BK137"/>
  <c r="BK131"/>
  <c r="J129"/>
  <c r="BK144"/>
  <c r="J131"/>
  <c r="J122"/>
  <c i="2" r="BK180"/>
  <c r="BK173"/>
  <c r="BK170"/>
  <c r="J167"/>
  <c r="BK160"/>
  <c r="BK156"/>
  <c r="J145"/>
  <c r="BK136"/>
  <c r="BK132"/>
  <c r="BK128"/>
  <c r="J183"/>
  <c r="J178"/>
  <c r="J173"/>
  <c r="BK169"/>
  <c r="BK165"/>
  <c r="J161"/>
  <c r="J150"/>
  <c r="BK139"/>
  <c r="J127"/>
  <c r="BK162"/>
  <c r="J156"/>
  <c r="J151"/>
  <c r="BK145"/>
  <c r="J135"/>
  <c i="1" r="AS94"/>
  <c i="2" r="BK138"/>
  <c r="BK129"/>
  <c i="3" r="J147"/>
  <c r="J136"/>
  <c r="J124"/>
  <c r="BK143"/>
  <c r="J133"/>
  <c r="BK127"/>
  <c r="BK123"/>
  <c r="BK145"/>
  <c r="J140"/>
  <c r="BK133"/>
  <c r="J125"/>
  <c r="BK142"/>
  <c r="BK129"/>
  <c i="2" l="1" r="T124"/>
  <c r="R137"/>
  <c r="T147"/>
  <c r="R159"/>
  <c r="T174"/>
  <c r="BK124"/>
  <c r="J124"/>
  <c r="J98"/>
  <c r="BK137"/>
  <c r="J137"/>
  <c r="J99"/>
  <c r="BK147"/>
  <c r="J147"/>
  <c r="J100"/>
  <c r="BK159"/>
  <c r="J159"/>
  <c r="J101"/>
  <c r="BK174"/>
  <c r="J174"/>
  <c r="J102"/>
  <c r="P124"/>
  <c r="P137"/>
  <c r="P147"/>
  <c r="P159"/>
  <c r="R174"/>
  <c r="R124"/>
  <c r="R123"/>
  <c r="R122"/>
  <c r="T137"/>
  <c r="R147"/>
  <c r="T159"/>
  <c r="P174"/>
  <c i="3" r="BK121"/>
  <c r="J121"/>
  <c r="J98"/>
  <c r="P121"/>
  <c r="R121"/>
  <c r="T121"/>
  <c r="BK138"/>
  <c r="J138"/>
  <c r="J99"/>
  <c r="P138"/>
  <c r="R138"/>
  <c r="T138"/>
  <c r="F92"/>
  <c r="E109"/>
  <c r="BE124"/>
  <c r="BE131"/>
  <c r="BE133"/>
  <c r="BE137"/>
  <c r="BE139"/>
  <c r="BE143"/>
  <c r="BE148"/>
  <c r="J113"/>
  <c r="BE122"/>
  <c r="BE123"/>
  <c r="BE125"/>
  <c r="BE126"/>
  <c r="BE147"/>
  <c r="BE134"/>
  <c r="BE135"/>
  <c r="BE140"/>
  <c r="BE144"/>
  <c r="BE146"/>
  <c r="BE127"/>
  <c r="BE128"/>
  <c r="BE129"/>
  <c r="BE130"/>
  <c r="BE132"/>
  <c r="BE136"/>
  <c r="BE141"/>
  <c r="BE142"/>
  <c r="BE145"/>
  <c i="2" r="E85"/>
  <c r="J89"/>
  <c r="BE127"/>
  <c r="BE133"/>
  <c r="BE135"/>
  <c r="BE142"/>
  <c r="BE143"/>
  <c r="BE144"/>
  <c r="BE150"/>
  <c r="BE153"/>
  <c r="BE154"/>
  <c r="F92"/>
  <c r="BE126"/>
  <c r="BE128"/>
  <c r="BE131"/>
  <c r="BE136"/>
  <c r="BE141"/>
  <c r="BE145"/>
  <c r="BE148"/>
  <c r="BE156"/>
  <c r="BE158"/>
  <c r="BE160"/>
  <c r="BE165"/>
  <c r="BE130"/>
  <c r="BE132"/>
  <c r="BE134"/>
  <c r="BE138"/>
  <c r="BE139"/>
  <c r="BE140"/>
  <c r="BE149"/>
  <c r="BE152"/>
  <c r="BE155"/>
  <c r="BE157"/>
  <c r="BE161"/>
  <c r="BE162"/>
  <c r="BE167"/>
  <c r="BE173"/>
  <c r="BE176"/>
  <c r="BE177"/>
  <c r="BE180"/>
  <c r="BE181"/>
  <c r="BE183"/>
  <c r="BE125"/>
  <c r="BE129"/>
  <c r="BE146"/>
  <c r="BE151"/>
  <c r="BE163"/>
  <c r="BE164"/>
  <c r="BE166"/>
  <c r="BE168"/>
  <c r="BE169"/>
  <c r="BE170"/>
  <c r="BE171"/>
  <c r="BE172"/>
  <c r="BE175"/>
  <c r="BE178"/>
  <c r="BE179"/>
  <c r="BE182"/>
  <c r="J34"/>
  <c i="1" r="AW95"/>
  <c i="3" r="F36"/>
  <c i="1" r="BC96"/>
  <c i="3" r="F37"/>
  <c i="1" r="BD96"/>
  <c i="2" r="F37"/>
  <c i="1" r="BD95"/>
  <c i="3" r="F35"/>
  <c i="1" r="BB96"/>
  <c i="2" r="F35"/>
  <c i="1" r="BB95"/>
  <c i="3" r="F34"/>
  <c i="1" r="BA96"/>
  <c i="3" r="J34"/>
  <c i="1" r="AW96"/>
  <c i="2" r="F34"/>
  <c i="1" r="BA95"/>
  <c i="2" r="F36"/>
  <c i="1" r="BC95"/>
  <c i="3" l="1" r="P120"/>
  <c r="P119"/>
  <c i="1" r="AU96"/>
  <c i="3" r="T120"/>
  <c r="T119"/>
  <c i="2" r="P123"/>
  <c r="P122"/>
  <c i="1" r="AU95"/>
  <c i="3" r="R120"/>
  <c r="R119"/>
  <c i="2" r="T123"/>
  <c r="T122"/>
  <c r="BK123"/>
  <c r="BK122"/>
  <c r="J122"/>
  <c r="J96"/>
  <c i="3" r="BK120"/>
  <c r="J120"/>
  <c r="J97"/>
  <c i="1" r="BD94"/>
  <c r="W33"/>
  <c r="BB94"/>
  <c r="AX94"/>
  <c i="3" r="F33"/>
  <c i="1" r="AZ96"/>
  <c i="2" r="J33"/>
  <c i="1" r="AV95"/>
  <c r="AT95"/>
  <c i="2" r="F33"/>
  <c i="1" r="AZ95"/>
  <c r="BA94"/>
  <c r="W30"/>
  <c r="BC94"/>
  <c r="W32"/>
  <c i="3" r="J33"/>
  <c i="1" r="AV96"/>
  <c r="AT96"/>
  <c i="2" l="1" r="J123"/>
  <c r="J97"/>
  <c i="3" r="BK119"/>
  <c r="J119"/>
  <c r="J96"/>
  <c i="1" r="AU94"/>
  <c i="2" r="J30"/>
  <c i="1" r="AG95"/>
  <c r="W31"/>
  <c r="AZ94"/>
  <c r="W29"/>
  <c r="AW94"/>
  <c r="AK30"/>
  <c r="AY94"/>
  <c i="2" l="1" r="J39"/>
  <c i="1" r="AN95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<sst xmlns="http://schemas.openxmlformats.org/spreadsheetml/2006/main">
  <si>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</si>
  <si>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</si>
  <si>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</si>
  <si>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</si>
  <si>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</si>
  <si>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{1360dd4c-3a46-4d2b-ad5f-96df73e83da4}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</si>
  <si>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</si>
  <si>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</si>
  <si>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</si>
  <si>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</si>
  <si>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</si>
  <si>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</si>
  <si>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</si>
  <si>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</si>
  <si>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</si>
  <si>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</si>
  <si>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</si>
  <si>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Hasičská zbrojnice Štěpánovice, objekt občanské vybavenosti, p.č. 103, 13/1, 9/2,445 v k.ú. Štěpánovice u Klatov</t>
  </si>
  <si>
    <t>KSO:</t>
  </si>
  <si>
    <t>CC-CZ:</t>
  </si>
  <si>
    <t>Místo:</t>
  </si>
  <si>
    <t>Štěpánovice</t>
  </si>
  <si>
    <t>Datum:</t>
  </si>
  <si>
    <t>2. 5. 2023</t>
  </si>
  <si>
    <t>Zadavatel:</t>
  </si>
  <si>
    <t>IČ:</t>
  </si>
  <si>
    <t>Město Klatovy, Nám. Míru 62/I, 339 01 Klatovy</t>
  </si>
  <si>
    <t>DIČ:</t>
  </si>
  <si>
    <t>Uchazeč:</t>
  </si>
  <si>
    <t>Vyplň údaj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</si>
  <si>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</si>
  <si>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</si>
  <si>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</si>
  <si>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</si>
  <si>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</si>
  <si>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</si>
  <si>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</si>
  <si>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</si>
  <si>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</si>
  <si>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</si>
  <si>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</si>
  <si>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</si>
  <si>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</si>
  <si>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</si>
  <si>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</si>
  <si>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</si>
  <si>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</si>
  <si>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</si>
  <si>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</si>
  <si>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</si>
  <si>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</si>
  <si>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</si>
  <si>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</si>
  <si>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</si>
  <si>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</si>
  <si>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</si>
  <si>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</si>
  <si>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</si>
  <si>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</si>
  <si>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</si>
  <si>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</si>
  <si>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</si>
  <si>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</si>
  <si>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</si>
  <si>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</si>
  <si>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</si>
  <si>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</si>
  <si>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</si>
  <si>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</si>
  <si>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</si>
  <si>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</si>
  <si>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</si>
  <si>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</si>
  <si>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</si>
  <si>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</si>
  <si>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</si>
  <si>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</si>
  <si>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</si>
  <si>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</si>
  <si>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</si>
  <si>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</si>
  <si>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2023/042-1</t>
  </si>
  <si>
    <t>Vytápění</t>
  </si>
  <si>
    <t>STA</t>
  </si>
  <si>
    <t>1</t>
  </si>
  <si>
    <t>{e80818b2-2d7c-4cab-a32d-9313564104b6}</t>
  </si>
  <si>
    <t>2</t>
  </si>
  <si>
    <t>2023/042-4</t>
  </si>
  <si>
    <t>Plynovod</t>
  </si>
  <si>
    <t>{dd0f8428-ba6e-40ac-85b8-ad46a301fafc}</t>
  </si>
  <si>
    <t>KRYCÍ LIST SOUPISU PRACÍ</t>
  </si>
  <si>
    <t>Objekt:</t>
  </si>
  <si>
    <t>2023/042-1 -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</si>
  <si>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</si>
  <si>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</si>
  <si>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</si>
  <si>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</si>
  <si>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</si>
  <si>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</si>
  <si>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</si>
  <si>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</si>
  <si>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</si>
  <si>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</si>
  <si>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</si>
  <si>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</si>
  <si>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</si>
  <si>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</si>
  <si>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</si>
  <si>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</si>
  <si>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</si>
  <si>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</si>
  <si>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</si>
  <si>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</si>
  <si>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</si>
  <si>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</si>
  <si>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</si>
  <si>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</si>
  <si>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</si>
  <si>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</si>
  <si>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</si>
  <si>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731</t>
  </si>
  <si>
    <t>Ústřední vytápění - kotelny</t>
  </si>
  <si>
    <t>K</t>
  </si>
  <si>
    <t>731244003.1</t>
  </si>
  <si>
    <t>Kotel ocelový závěsný na plyn kondenzační o výkonu 2,7-21 kW (+-5%) pro vytápění</t>
  </si>
  <si>
    <t>soubor</t>
  </si>
  <si>
    <t>16</t>
  </si>
  <si>
    <t>-1174258807</t>
  </si>
  <si>
    <t>28</t>
  </si>
  <si>
    <t>731244003.2</t>
  </si>
  <si>
    <t>Ekvitermní regulátor, digitální s týdenním časovým programem pro 1 přímý topný okruh, kabelové venkovní čidlo, možnost doplnění vzdálené správy</t>
  </si>
  <si>
    <t>kus</t>
  </si>
  <si>
    <t>-1258632253</t>
  </si>
  <si>
    <t>731244493</t>
  </si>
  <si>
    <t>Montáž kotle ocelového závěsného na plyn kondenzačního o výkonu přes 20 do 28 kW</t>
  </si>
  <si>
    <t>CS ÚRS 2023 01</t>
  </si>
  <si>
    <t>-1046403936</t>
  </si>
  <si>
    <t>17</t>
  </si>
  <si>
    <t>731810331</t>
  </si>
  <si>
    <t>Nucený odtah spalin soustředným potrubím pro kondenzační kotel svislý 60/100 mm přes šikmou střechu</t>
  </si>
  <si>
    <t>1809914100</t>
  </si>
  <si>
    <t>19</t>
  </si>
  <si>
    <t>731810331.001</t>
  </si>
  <si>
    <t>Koleno 87° s revizním otvorem, Ø 60/100 mm</t>
  </si>
  <si>
    <t>370055779</t>
  </si>
  <si>
    <t>20</t>
  </si>
  <si>
    <t>731810331.002</t>
  </si>
  <si>
    <t>Koleno 87°, Ø 60/100 mm</t>
  </si>
  <si>
    <t>-883660021</t>
  </si>
  <si>
    <t>731810331.003</t>
  </si>
  <si>
    <t>Revizní otvor, Ø 60/100 mm</t>
  </si>
  <si>
    <t>-833418260</t>
  </si>
  <si>
    <t>22</t>
  </si>
  <si>
    <t>731810331.004</t>
  </si>
  <si>
    <t>Střešní průchodka</t>
  </si>
  <si>
    <t>-1949627710</t>
  </si>
  <si>
    <t>23</t>
  </si>
  <si>
    <t>731810331.005</t>
  </si>
  <si>
    <t>Montáž odkouření</t>
  </si>
  <si>
    <t>1249387869</t>
  </si>
  <si>
    <t>18</t>
  </si>
  <si>
    <t>731810341</t>
  </si>
  <si>
    <t>Prodloužení soustředného potrubí pro kondenzační kotel průměru 60/100 mm</t>
  </si>
  <si>
    <t>m</t>
  </si>
  <si>
    <t>-648825480</t>
  </si>
  <si>
    <t>45</t>
  </si>
  <si>
    <t>M</t>
  </si>
  <si>
    <t>M011.1</t>
  </si>
  <si>
    <t>Revize spalinových cest</t>
  </si>
  <si>
    <t>ks</t>
  </si>
  <si>
    <t>32</t>
  </si>
  <si>
    <t>1379529700</t>
  </si>
  <si>
    <t>42</t>
  </si>
  <si>
    <t>998731102</t>
  </si>
  <si>
    <t>Přesun hmot tonážní pro kotelny v objektech v přes 6 do 12 m</t>
  </si>
  <si>
    <t>t</t>
  </si>
  <si>
    <t>1006670989</t>
  </si>
  <si>
    <t>733</t>
  </si>
  <si>
    <t>Ústřední vytápění - rozvodné potrubí</t>
  </si>
  <si>
    <t>49</t>
  </si>
  <si>
    <t>733223301</t>
  </si>
  <si>
    <t>Potrubí měděné tvrdé spojované lisováním D 15x1 mm</t>
  </si>
  <si>
    <t>1481412728</t>
  </si>
  <si>
    <t>48</t>
  </si>
  <si>
    <t>733223302</t>
  </si>
  <si>
    <t>Potrubí měděné tvrdé spojované lisováním D 18x1 mm</t>
  </si>
  <si>
    <t>744969396</t>
  </si>
  <si>
    <t>47</t>
  </si>
  <si>
    <t>733223303</t>
  </si>
  <si>
    <t>Potrubí měděné tvrdé spojované lisováním D 22x1 mm</t>
  </si>
  <si>
    <t>-1564743355</t>
  </si>
  <si>
    <t>46</t>
  </si>
  <si>
    <t>733223304</t>
  </si>
  <si>
    <t>Potrubí měděné tvrdé spojované lisováním D 28x1,5 mm</t>
  </si>
  <si>
    <t>-1104022501</t>
  </si>
  <si>
    <t>50</t>
  </si>
  <si>
    <t>733224222</t>
  </si>
  <si>
    <t>Příplatek k potrubí měděnému za zhotovení přípojky z trubek měděných D 15x1 mm</t>
  </si>
  <si>
    <t>878796326</t>
  </si>
  <si>
    <t>53</t>
  </si>
  <si>
    <t>733811231</t>
  </si>
  <si>
    <t>Ochrana potrubí ústředního vytápění termoizolačními trubicemi z PE tl přes 9 do 13 mm DN do 22 mm</t>
  </si>
  <si>
    <t>-44540683</t>
  </si>
  <si>
    <t>52</t>
  </si>
  <si>
    <t>733811241</t>
  </si>
  <si>
    <t>Ochrana potrubí ústředního vytápění termoizolačními trubicemi z PE tl přes 13 do 20 mm DN do 22 mm</t>
  </si>
  <si>
    <t>1987792427</t>
  </si>
  <si>
    <t>51</t>
  </si>
  <si>
    <t>733811252</t>
  </si>
  <si>
    <t>Ochrana potrubí ústředního vytápění termoizolačními trubicemi z PE tl přes 20 do 25 mm DN přes 32 do 45 mm</t>
  </si>
  <si>
    <t>1505612203</t>
  </si>
  <si>
    <t>54</t>
  </si>
  <si>
    <t>998733102</t>
  </si>
  <si>
    <t>Přesun hmot tonážní pro rozvody potrubí v objektech v přes 6 do 12 m</t>
  </si>
  <si>
    <t>520736763</t>
  </si>
  <si>
    <t>734</t>
  </si>
  <si>
    <t>Ústřední vytápění - armatury</t>
  </si>
  <si>
    <t>38</t>
  </si>
  <si>
    <t>734209103</t>
  </si>
  <si>
    <t>Montáž armatury závitové s jedním závitem G 1/2</t>
  </si>
  <si>
    <t>1709217124</t>
  </si>
  <si>
    <t>39</t>
  </si>
  <si>
    <t>734209113</t>
  </si>
  <si>
    <t>Montáž armatury závitové s dvěma závity G 1/2</t>
  </si>
  <si>
    <t>1116850446</t>
  </si>
  <si>
    <t>40</t>
  </si>
  <si>
    <t>734209114</t>
  </si>
  <si>
    <t>Montáž armatury závitové s dvěma závity G 3/4</t>
  </si>
  <si>
    <t>-1476755225</t>
  </si>
  <si>
    <t>41</t>
  </si>
  <si>
    <t>734209115</t>
  </si>
  <si>
    <t>Montáž armatury závitové s dvěma závity G 1</t>
  </si>
  <si>
    <t>-110377704</t>
  </si>
  <si>
    <t>58</t>
  </si>
  <si>
    <t>734221682</t>
  </si>
  <si>
    <t>Termostatická hlavice kapalinová PN 10 do 110°C otopných těles VK</t>
  </si>
  <si>
    <t>-724832092</t>
  </si>
  <si>
    <t>734261402</t>
  </si>
  <si>
    <t>Armatura připojovací rohová G 1/2x18 PN 10 do 110°C radiátorů typu VK</t>
  </si>
  <si>
    <t>1998582392</t>
  </si>
  <si>
    <t>24</t>
  </si>
  <si>
    <t>734291123</t>
  </si>
  <si>
    <t>Kohout plnící a vypouštěcí G 1/2 PN 10 do 90°C závitový</t>
  </si>
  <si>
    <t>-1902237884</t>
  </si>
  <si>
    <t>26</t>
  </si>
  <si>
    <t>734292714</t>
  </si>
  <si>
    <t>Kohout kulový přímý G 3/4 PN 42 do 185°C vnitřní závit</t>
  </si>
  <si>
    <t>-593484077</t>
  </si>
  <si>
    <t>25</t>
  </si>
  <si>
    <t>734292715</t>
  </si>
  <si>
    <t>Kohout kulový přímý G 1 PN 42 do 185°C vnitřní závit</t>
  </si>
  <si>
    <t>-1749378063</t>
  </si>
  <si>
    <t>27</t>
  </si>
  <si>
    <t>734.001</t>
  </si>
  <si>
    <t>Magnetický odstředivý filtr G 1</t>
  </si>
  <si>
    <t>-1163422668</t>
  </si>
  <si>
    <t>43</t>
  </si>
  <si>
    <t>998734102</t>
  </si>
  <si>
    <t>Přesun hmot tonážní pro armatury v objektech v přes 6 do 12 m</t>
  </si>
  <si>
    <t>146243183</t>
  </si>
  <si>
    <t>735</t>
  </si>
  <si>
    <t>Ústřední vytápění - otopná tělesa</t>
  </si>
  <si>
    <t>735152172</t>
  </si>
  <si>
    <t>Otopné těleso panel VK jednodeskové bez přídavné přestupní plochy výška/délka 600/500 mm</t>
  </si>
  <si>
    <t>811326196</t>
  </si>
  <si>
    <t>3</t>
  </si>
  <si>
    <t>735152271</t>
  </si>
  <si>
    <t>Otopné těleso panelové VK jednodeskové 1 přídavná přestupní plocha výška/délka 600/400 mm</t>
  </si>
  <si>
    <t>18066323</t>
  </si>
  <si>
    <t>4</t>
  </si>
  <si>
    <t>735152272</t>
  </si>
  <si>
    <t>Otopné těleso panelové VK jednodeskové 1 přídavná přestupní plocha výška/délka 600/500 mm</t>
  </si>
  <si>
    <t>-306725728</t>
  </si>
  <si>
    <t>55</t>
  </si>
  <si>
    <t>735152273</t>
  </si>
  <si>
    <t>Otopné těleso panelové VK jednodeskové 1 přídavná přestupní plocha výška/délka 600/600 mm</t>
  </si>
  <si>
    <t>-588425990</t>
  </si>
  <si>
    <t>5</t>
  </si>
  <si>
    <t>735152274</t>
  </si>
  <si>
    <t>Otopné těleso panelové VK jednodeskové 1 přídavná přestupní plocha výška/délka 600/700 mm</t>
  </si>
  <si>
    <t>-1036842892</t>
  </si>
  <si>
    <t>6</t>
  </si>
  <si>
    <t>735152275</t>
  </si>
  <si>
    <t>Otopné těleso panelové VK jednodeskové 1 přídavná přestupní plocha výška/délka 600/800 mm</t>
  </si>
  <si>
    <t>692651439</t>
  </si>
  <si>
    <t>7</t>
  </si>
  <si>
    <t>735152276</t>
  </si>
  <si>
    <t>Otopné těleso panelové VK jednodeskové 1 přídavná přestupní plocha výška/délka 600/900 mm</t>
  </si>
  <si>
    <t>-1046164764</t>
  </si>
  <si>
    <t>8</t>
  </si>
  <si>
    <t>735152279</t>
  </si>
  <si>
    <t>Otopné těleso panel VK jednodeskové 1 přídavná přestupní plocha výška/délka 600/1200 mm</t>
  </si>
  <si>
    <t>701172633</t>
  </si>
  <si>
    <t>56</t>
  </si>
  <si>
    <t>735152473</t>
  </si>
  <si>
    <t>Otopné těleso panelové VK dvoudeskové 1 přídavná přestupní plocha výška/délka 600/600 mm</t>
  </si>
  <si>
    <t>-573209461</t>
  </si>
  <si>
    <t>57</t>
  </si>
  <si>
    <t>735152474</t>
  </si>
  <si>
    <t>Otopné těleso panelové VK dvoudeskové 1 přídavná přestupní plocha výška/délka 600/700 mm</t>
  </si>
  <si>
    <t>-1450192034</t>
  </si>
  <si>
    <t>11</t>
  </si>
  <si>
    <t>735152477</t>
  </si>
  <si>
    <t>Otopné těleso panelové VK dvoudeskové 1 přídavná přestupní plocha výška/délka 600/1000 mm</t>
  </si>
  <si>
    <t>1327353024</t>
  </si>
  <si>
    <t>12</t>
  </si>
  <si>
    <t>735152478</t>
  </si>
  <si>
    <t>Otopné těleso panelové VK dvoudeskové 1 přídavná přestupní plocha výška/délka 600/1100 mm</t>
  </si>
  <si>
    <t>-2077593353</t>
  </si>
  <si>
    <t>14</t>
  </si>
  <si>
    <t>735152575</t>
  </si>
  <si>
    <t>Otopné těleso panelové VK dvoudeskové 2 přídavné přestupní plochy výška/délka 600/800 mm</t>
  </si>
  <si>
    <t>724817687</t>
  </si>
  <si>
    <t>44</t>
  </si>
  <si>
    <t>998735102</t>
  </si>
  <si>
    <t>Přesun hmot tonážní pro otopná tělesa v objektech v přes 6 do 12 m</t>
  </si>
  <si>
    <t>-782399120</t>
  </si>
  <si>
    <t>741</t>
  </si>
  <si>
    <t>Ostatní</t>
  </si>
  <si>
    <t>29</t>
  </si>
  <si>
    <t>.55</t>
  </si>
  <si>
    <t>Dokumentace skutečného provedení stavby</t>
  </si>
  <si>
    <t>kpl</t>
  </si>
  <si>
    <t>512</t>
  </si>
  <si>
    <t>818667835</t>
  </si>
  <si>
    <t>30</t>
  </si>
  <si>
    <t>M032</t>
  </si>
  <si>
    <t>Elektroinstalace - zapojení, oživení</t>
  </si>
  <si>
    <t>-1700595514</t>
  </si>
  <si>
    <t>31</t>
  </si>
  <si>
    <t>M033</t>
  </si>
  <si>
    <t>Elektroinstalace silnoproud - zajistí profese elektro</t>
  </si>
  <si>
    <t>66182480</t>
  </si>
  <si>
    <t>M024</t>
  </si>
  <si>
    <t>Montážní, spotřební a spojovací materiál</t>
  </si>
  <si>
    <t>-164819330</t>
  </si>
  <si>
    <t>33</t>
  </si>
  <si>
    <t>M030</t>
  </si>
  <si>
    <t>Topná zkouška</t>
  </si>
  <si>
    <t>-1636494378</t>
  </si>
  <si>
    <t>34</t>
  </si>
  <si>
    <t>M025</t>
  </si>
  <si>
    <t>Stavební výpomoci</t>
  </si>
  <si>
    <t>-1991638082</t>
  </si>
  <si>
    <t>35</t>
  </si>
  <si>
    <t>M027</t>
  </si>
  <si>
    <t>Koordinační činnost</t>
  </si>
  <si>
    <t>-1200321814</t>
  </si>
  <si>
    <t>36</t>
  </si>
  <si>
    <t>M028</t>
  </si>
  <si>
    <t>Napouštění systému, vyregulování systému, odvzdušnění</t>
  </si>
  <si>
    <t>h</t>
  </si>
  <si>
    <t>-1859139171</t>
  </si>
  <si>
    <t>37</t>
  </si>
  <si>
    <t>M026</t>
  </si>
  <si>
    <t>Doprava</t>
  </si>
  <si>
    <t>163652663</t>
  </si>
  <si>
    <t>2023/042-4 - Plynovod</t>
  </si>
  <si>
    <t xml:space="preserve">    723 - Zdravotechnika - vnitřní plynovod</t>
  </si>
  <si>
    <t xml:space="preserve">    736 - Ostatní</t>
  </si>
  <si>
    <t>723</t>
  </si>
  <si>
    <t>Zdravotechnika - vnitřní plynovod</t>
  </si>
  <si>
    <t>723.1</t>
  </si>
  <si>
    <t>Plynoměr G-4 (majetek plynárenské společnosti)</t>
  </si>
  <si>
    <t>1900418638</t>
  </si>
  <si>
    <t>723261912</t>
  </si>
  <si>
    <t>Montáž plynoměrů G-2, G-4 maximální průtok 6 m3/hod.</t>
  </si>
  <si>
    <t>1327558891</t>
  </si>
  <si>
    <t>723.004</t>
  </si>
  <si>
    <t>Vodivé pospojování</t>
  </si>
  <si>
    <t>-869107043</t>
  </si>
  <si>
    <t>723111203</t>
  </si>
  <si>
    <t>Potrubí ocelové závitové černé bezešvé svařované běžné DN 20</t>
  </si>
  <si>
    <t>1835288912</t>
  </si>
  <si>
    <t>723150366</t>
  </si>
  <si>
    <t>Chránička D 44,5x3,2 mm</t>
  </si>
  <si>
    <t>-220084275</t>
  </si>
  <si>
    <t>723160204</t>
  </si>
  <si>
    <t>Přípojka k plynoměru spojované na závit bez ochozu G 1"</t>
  </si>
  <si>
    <t>1537713140</t>
  </si>
  <si>
    <t>723160334</t>
  </si>
  <si>
    <t>Rozpěrka přípojek plynoměru G 1"</t>
  </si>
  <si>
    <t>-1303497223</t>
  </si>
  <si>
    <t>723221302</t>
  </si>
  <si>
    <t>Ventil vzorkovací rohový G 1/2" PN 5 s vnějším závitem</t>
  </si>
  <si>
    <t>1165499459</t>
  </si>
  <si>
    <t>9</t>
  </si>
  <si>
    <t>723229102</t>
  </si>
  <si>
    <t>Montáž armatur plynovodních s jedním závitem G 1/2" ostatní typ</t>
  </si>
  <si>
    <t>848412007</t>
  </si>
  <si>
    <t>10</t>
  </si>
  <si>
    <t>723231163</t>
  </si>
  <si>
    <t>Kohout kulový přímý G 3/4" PN 42 do 185°C plnoprůtokový vnitřní závit těžká řada</t>
  </si>
  <si>
    <t>1343030610</t>
  </si>
  <si>
    <t>723231164</t>
  </si>
  <si>
    <t>Kohout kulový přímý G 1" PN 42 do 185°C plnoprůtokový vnitřní závit těžká řada</t>
  </si>
  <si>
    <t>2090211459</t>
  </si>
  <si>
    <t>723234311</t>
  </si>
  <si>
    <t>Regulátor tlaku plynu středotlaký jednostupňový výkon do 6 m3/hod pro zemní plyn</t>
  </si>
  <si>
    <t>-1517516514</t>
  </si>
  <si>
    <t>13</t>
  </si>
  <si>
    <t>723234351.1</t>
  </si>
  <si>
    <t>Skříňka pro regulátor plynu (cca 500x500x250 mm)</t>
  </si>
  <si>
    <t>-298029386</t>
  </si>
  <si>
    <t>723239102</t>
  </si>
  <si>
    <t>Montáž armatur plynovodních se dvěma závity G 3/4" ostatní typ</t>
  </si>
  <si>
    <t>-2139909319</t>
  </si>
  <si>
    <t>723239103</t>
  </si>
  <si>
    <t>Montáž armatur plynovodních se dvěma závity G 1" ostatní typ</t>
  </si>
  <si>
    <t>2145177861</t>
  </si>
  <si>
    <t>998723102</t>
  </si>
  <si>
    <t>Přesun hmot tonážní pro vnitřní plynovod v objektech v přes 6 do 12 m</t>
  </si>
  <si>
    <t>2101137412</t>
  </si>
  <si>
    <t>736</t>
  </si>
  <si>
    <t>M001</t>
  </si>
  <si>
    <t xml:space="preserve">Základní nátěr </t>
  </si>
  <si>
    <t>11807482</t>
  </si>
  <si>
    <t>M002</t>
  </si>
  <si>
    <t xml:space="preserve">Vrchní nátěr </t>
  </si>
  <si>
    <t>317059254</t>
  </si>
  <si>
    <t>M012</t>
  </si>
  <si>
    <t>Revize plynového spotřebiče</t>
  </si>
  <si>
    <t>1884459748</t>
  </si>
  <si>
    <t>M013</t>
  </si>
  <si>
    <t>Stavební výpomoci (prostupy)</t>
  </si>
  <si>
    <t>-1363186292</t>
  </si>
  <si>
    <t>M014</t>
  </si>
  <si>
    <t>Doprava, přesun hmot</t>
  </si>
  <si>
    <t>840888184</t>
  </si>
  <si>
    <t>M015</t>
  </si>
  <si>
    <t>Pomocné ocelové konstrukce</t>
  </si>
  <si>
    <t>kg</t>
  </si>
  <si>
    <t>136866015</t>
  </si>
  <si>
    <t>M016</t>
  </si>
  <si>
    <t>-1709177897</t>
  </si>
  <si>
    <t>M017</t>
  </si>
  <si>
    <t>Montážní a spotřební materiál</t>
  </si>
  <si>
    <t>-1027991902</t>
  </si>
  <si>
    <t>M021</t>
  </si>
  <si>
    <t>Tlaková zkouška plynovodu</t>
  </si>
  <si>
    <t>-313910593</t>
  </si>
  <si>
    <t>M022</t>
  </si>
  <si>
    <t>Revize plynovodu</t>
  </si>
  <si>
    <t>798525627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</si>
</sst>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2023/042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Hasičská zbrojnice Štěpánovice, objekt občanské vybavenosti, p.č. 103, 13/1, 9/2,445 v k.ú. Štěpánovice u Klatov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Štěpánovice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2. 5. 2023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Klatovy, Nám. Míru 62/I, 339 01 Klatovy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THERMOLUFT KT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Jan Štětka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'2023-042-1 - Vytápění'!J30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'2023-042-1 - Vytápění'!P122</f>
        <v>0</v>
      </c>
      <c r="AV95" s="125">
        <f>'2023-042-1 - Vytápění'!J33</f>
        <v>0</v>
      </c>
      <c r="AW95" s="125">
        <f>'2023-042-1 - Vytápění'!J34</f>
        <v>0</v>
      </c>
      <c r="AX95" s="125">
        <f>'2023-042-1 - Vytápění'!J35</f>
        <v>0</v>
      </c>
      <c r="AY95" s="125">
        <f>'2023-042-1 - Vytápění'!J36</f>
        <v>0</v>
      </c>
      <c r="AZ95" s="125">
        <f>'2023-042-1 - Vytápění'!F33</f>
        <v>0</v>
      </c>
      <c r="BA95" s="125">
        <f>'2023-042-1 - Vytápění'!F34</f>
        <v>0</v>
      </c>
      <c r="BB95" s="125">
        <f>'2023-042-1 - Vytápění'!F35</f>
        <v>0</v>
      </c>
      <c r="BC95" s="125">
        <f>'2023-042-1 - Vytápění'!F36</f>
        <v>0</v>
      </c>
      <c r="BD95" s="127">
        <f>'2023-042-1 - Vytápění'!F37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24.7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'2023-042-4 - Plynovod'!J30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'2023-042-4 - Plynovod'!P119</f>
        <v>0</v>
      </c>
      <c r="AV96" s="130">
        <f>'2023-042-4 - Plynovod'!J33</f>
        <v>0</v>
      </c>
      <c r="AW96" s="130">
        <f>'2023-042-4 - Plynovod'!J34</f>
        <v>0</v>
      </c>
      <c r="AX96" s="130">
        <f>'2023-042-4 - Plynovod'!J35</f>
        <v>0</v>
      </c>
      <c r="AY96" s="130">
        <f>'2023-042-4 - Plynovod'!J36</f>
        <v>0</v>
      </c>
      <c r="AZ96" s="130">
        <f>'2023-042-4 - Plynovod'!F33</f>
        <v>0</v>
      </c>
      <c r="BA96" s="130">
        <f>'2023-042-4 - Plynovod'!F34</f>
        <v>0</v>
      </c>
      <c r="BB96" s="130">
        <f>'2023-042-4 - Plynovod'!F35</f>
        <v>0</v>
      </c>
      <c r="BC96" s="130">
        <f>'2023-042-4 - Plynovod'!F36</f>
        <v>0</v>
      </c>
      <c r="BD96" s="132">
        <f>'2023-042-4 - Plynovod'!F37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ueiz8B7WfUATeNyvUJpWHlWcvYBvVR2VkIU+ozZMY+WS+bV7HVNOMqPqUQftH0DKeEyp0906dus+6flhkype+g==" hashValue="eZxeY2wsTmy4uYgnkzDLp5SoAMchRowDWE/1d4liRJr9r2ZDC+LCWPnzfT/j43a+N4ry2YJRRaSKqVh5y9V9c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3-042-1 - Vytápění'!C2" display="/"/>
    <hyperlink ref="A96" location="'2023-042-4 - Plyno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hidden="1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Hasičská zbrojnice Štěpánovice, objekt občanské vybavenosti, p.č. 103, 13/1, 9/2,445 v k.ú. Štěpánovice u Klatov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ROUND((SUM(BE122:BE183)),  2)</f>
        <v>0</v>
      </c>
      <c r="G33" s="35"/>
      <c r="H33" s="35"/>
      <c r="I33" s="152">
        <v>0.20999999999999999</v>
      </c>
      <c r="J33" s="151">
        <f>ROUND(((SUM(BE122:BE183))*I33),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42</v>
      </c>
      <c r="F34" s="151">
        <f>ROUND((SUM(BF122:BF183)),  2)</f>
        <v>0</v>
      </c>
      <c r="G34" s="35"/>
      <c r="H34" s="35"/>
      <c r="I34" s="152">
        <v>0.14999999999999999</v>
      </c>
      <c r="J34" s="151">
        <f>ROUND(((SUM(BF122:BF183))*I34),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ROUND((SUM(BG122:BG183)),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ROUND((SUM(BH122:BH183)),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ROUND((SUM(BI122:BI183)),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Hasičská zbrojnice Štěpánovice, objekt občanské vybavenosti, p.č. 103, 13/1, 9/2,445 v k.ú. Štěpánovice u Klatov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2023/042-1 - Vytápění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Štěpánovice</v>
      </c>
      <c r="G89" s="37"/>
      <c r="H89" s="37"/>
      <c r="I89" s="29" t="s">
        <v>22</v>
      </c>
      <c r="J89" s="76" t="str">
        <f>IF(J12="","",J12)</f>
        <v>2. 5. 2023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Město Klatovy, Nám. Míru 62/I, 339 01 Klatovy</v>
      </c>
      <c r="G91" s="37"/>
      <c r="H91" s="37"/>
      <c r="I91" s="29" t="s">
        <v>30</v>
      </c>
      <c r="J91" s="33" t="str">
        <f>E21</f>
        <v>THERMOLUFT 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Jan Štětka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hidden="1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J137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J147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J159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103</v>
      </c>
      <c r="E102" s="185"/>
      <c r="F102" s="185"/>
      <c r="G102" s="185"/>
      <c r="H102" s="185"/>
      <c r="I102" s="185"/>
      <c r="J102" s="186">
        <f>J174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104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71" t="str">
        <f>E7</f>
        <v>Hasičská zbrojnice Štěpánovice, objekt občanské vybavenosti, p.č. 103, 13/1, 9/2,445 v k.ú. Štěpánovice u Klatov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2023/042-1 - Vytápění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Štěpánovice</v>
      </c>
      <c r="G116" s="37"/>
      <c r="H116" s="37"/>
      <c r="I116" s="29" t="s">
        <v>22</v>
      </c>
      <c r="J116" s="76" t="str">
        <f>IF(J12="","",J12)</f>
        <v>2. 5. 2023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>Město Klatovy, Nám. Míru 62/I, 339 01 Klatovy</v>
      </c>
      <c r="G118" s="37"/>
      <c r="H118" s="37"/>
      <c r="I118" s="29" t="s">
        <v>30</v>
      </c>
      <c r="J118" s="33" t="str">
        <f>E21</f>
        <v>THERMOLUFT KT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33</v>
      </c>
      <c r="J119" s="33" t="str">
        <f>E24</f>
        <v>Jan Štětka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105</v>
      </c>
      <c r="D121" s="191" t="s">
        <v>61</v>
      </c>
      <c r="E121" s="191" t="s">
        <v>57</v>
      </c>
      <c r="F121" s="191" t="s">
        <v>58</v>
      </c>
      <c r="G121" s="191" t="s">
        <v>106</v>
      </c>
      <c r="H121" s="191" t="s">
        <v>107</v>
      </c>
      <c r="I121" s="191" t="s">
        <v>108</v>
      </c>
      <c r="J121" s="191" t="s">
        <v>95</v>
      </c>
      <c r="K121" s="192" t="s">
        <v>109</v>
      </c>
      <c r="L121" s="193"/>
      <c r="M121" s="97" t="s">
        <v>1</v>
      </c>
      <c r="N121" s="98" t="s">
        <v>40</v>
      </c>
      <c r="O121" s="98" t="s">
        <v>110</v>
      </c>
      <c r="P121" s="98" t="s">
        <v>111</v>
      </c>
      <c r="Q121" s="98" t="s">
        <v>112</v>
      </c>
      <c r="R121" s="98" t="s">
        <v>113</v>
      </c>
      <c r="S121" s="98" t="s">
        <v>114</v>
      </c>
      <c r="T121" s="99" t="s">
        <v>115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116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</f>
        <v>0</v>
      </c>
      <c r="Q122" s="101"/>
      <c r="R122" s="196">
        <f>R123</f>
        <v>0.79594999999999994</v>
      </c>
      <c r="S122" s="101"/>
      <c r="T122" s="19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97</v>
      </c>
      <c r="BK122" s="198">
        <f>BK123</f>
        <v>0</v>
      </c>
    </row>
    <row r="123" s="12" customFormat="1" ht="25.92" customHeight="1">
      <c r="A123" s="12"/>
      <c r="B123" s="199"/>
      <c r="C123" s="200"/>
      <c r="D123" s="201" t="s">
        <v>75</v>
      </c>
      <c r="E123" s="202" t="s">
        <v>117</v>
      </c>
      <c r="F123" s="202" t="s">
        <v>118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P124+P137+P147+P159+P174</f>
        <v>0</v>
      </c>
      <c r="Q123" s="207"/>
      <c r="R123" s="208">
        <f>R124+R137+R147+R159+R174</f>
        <v>0.79594999999999994</v>
      </c>
      <c r="S123" s="207"/>
      <c r="T123" s="209">
        <f>T124+T137+T147+T159+T174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75</v>
      </c>
      <c r="AU123" s="211" t="s">
        <v>76</v>
      </c>
      <c r="AY123" s="210" t="s">
        <v>119</v>
      </c>
      <c r="BK123" s="212">
        <f>BK124+BK137+BK147+BK159+BK174</f>
        <v>0</v>
      </c>
    </row>
    <row r="124" s="12" customFormat="1" ht="22.8" customHeight="1">
      <c r="A124" s="12"/>
      <c r="B124" s="199"/>
      <c r="C124" s="200"/>
      <c r="D124" s="201" t="s">
        <v>75</v>
      </c>
      <c r="E124" s="213" t="s">
        <v>120</v>
      </c>
      <c r="F124" s="213" t="s">
        <v>121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SUM(P125:P136)</f>
        <v>0</v>
      </c>
      <c r="Q124" s="207"/>
      <c r="R124" s="208">
        <f>SUM(R125:R136)</f>
        <v>0.04172</v>
      </c>
      <c r="S124" s="207"/>
      <c r="T124" s="209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86</v>
      </c>
      <c r="AT124" s="211" t="s">
        <v>75</v>
      </c>
      <c r="AU124" s="211" t="s">
        <v>84</v>
      </c>
      <c r="AY124" s="210" t="s">
        <v>119</v>
      </c>
      <c r="BK124" s="212">
        <f>SUM(BK125:BK136)</f>
        <v>0</v>
      </c>
    </row>
    <row r="125" s="2" customFormat="1" ht="24.15" customHeight="1">
      <c r="A125" s="35"/>
      <c r="B125" s="36"/>
      <c r="C125" s="215" t="s">
        <v>8</v>
      </c>
      <c r="D125" s="215" t="s">
        <v>122</v>
      </c>
      <c r="E125" s="216" t="s">
        <v>123</v>
      </c>
      <c r="F125" s="217" t="s">
        <v>124</v>
      </c>
      <c r="G125" s="218" t="s">
        <v>125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0.03449</v>
      </c>
      <c r="R125" s="224">
        <f>Q125*H125</f>
        <v>0.03449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126</v>
      </c>
      <c r="AT125" s="226" t="s">
        <v>122</v>
      </c>
      <c r="AU125" s="226" t="s">
        <v>86</v>
      </c>
      <c r="AY125" s="14" t="s">
        <v>119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126</v>
      </c>
      <c r="BM125" s="226" t="s">
        <v>127</v>
      </c>
    </row>
    <row r="126" s="2" customFormat="1" ht="44.25" customHeight="1">
      <c r="A126" s="35"/>
      <c r="B126" s="36"/>
      <c r="C126" s="215" t="s">
        <v>128</v>
      </c>
      <c r="D126" s="215" t="s">
        <v>122</v>
      </c>
      <c r="E126" s="216" t="s">
        <v>129</v>
      </c>
      <c r="F126" s="217" t="s">
        <v>130</v>
      </c>
      <c r="G126" s="218" t="s">
        <v>131</v>
      </c>
      <c r="H126" s="219">
        <v>1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0.001</v>
      </c>
      <c r="R126" s="224">
        <f>Q126*H126</f>
        <v>0.001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126</v>
      </c>
      <c r="AT126" s="226" t="s">
        <v>122</v>
      </c>
      <c r="AU126" s="226" t="s">
        <v>86</v>
      </c>
      <c r="AY126" s="14" t="s">
        <v>119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126</v>
      </c>
      <c r="BM126" s="226" t="s">
        <v>132</v>
      </c>
    </row>
    <row r="127" s="2" customFormat="1" ht="24.15" customHeight="1">
      <c r="A127" s="35"/>
      <c r="B127" s="36"/>
      <c r="C127" s="215" t="s">
        <v>126</v>
      </c>
      <c r="D127" s="215" t="s">
        <v>122</v>
      </c>
      <c r="E127" s="216" t="s">
        <v>133</v>
      </c>
      <c r="F127" s="217" t="s">
        <v>134</v>
      </c>
      <c r="G127" s="218" t="s">
        <v>125</v>
      </c>
      <c r="H127" s="219">
        <v>1</v>
      </c>
      <c r="I127" s="220"/>
      <c r="J127" s="221">
        <f>ROUND(I127*H127,2)</f>
        <v>0</v>
      </c>
      <c r="K127" s="217" t="s">
        <v>135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0.00249</v>
      </c>
      <c r="R127" s="224">
        <f>Q127*H127</f>
        <v>0.00249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126</v>
      </c>
      <c r="AT127" s="226" t="s">
        <v>122</v>
      </c>
      <c r="AU127" s="226" t="s">
        <v>86</v>
      </c>
      <c r="AY127" s="14" t="s">
        <v>119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126</v>
      </c>
      <c r="BM127" s="226" t="s">
        <v>136</v>
      </c>
    </row>
    <row r="128" s="2" customFormat="1" ht="37.8" customHeight="1">
      <c r="A128" s="35"/>
      <c r="B128" s="36"/>
      <c r="C128" s="215" t="s">
        <v>137</v>
      </c>
      <c r="D128" s="215" t="s">
        <v>122</v>
      </c>
      <c r="E128" s="216" t="s">
        <v>138</v>
      </c>
      <c r="F128" s="217" t="s">
        <v>139</v>
      </c>
      <c r="G128" s="218" t="s">
        <v>125</v>
      </c>
      <c r="H128" s="219">
        <v>1</v>
      </c>
      <c r="I128" s="220"/>
      <c r="J128" s="221">
        <f>ROUND(I128*H128,2)</f>
        <v>0</v>
      </c>
      <c r="K128" s="217" t="s">
        <v>135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0.00149</v>
      </c>
      <c r="R128" s="224">
        <f>Q128*H128</f>
        <v>0.00149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126</v>
      </c>
      <c r="AT128" s="226" t="s">
        <v>122</v>
      </c>
      <c r="AU128" s="226" t="s">
        <v>86</v>
      </c>
      <c r="AY128" s="14" t="s">
        <v>119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126</v>
      </c>
      <c r="BM128" s="226" t="s">
        <v>140</v>
      </c>
    </row>
    <row r="129" s="2" customFormat="1" ht="16.5" customHeight="1">
      <c r="A129" s="35"/>
      <c r="B129" s="36"/>
      <c r="C129" s="215" t="s">
        <v>141</v>
      </c>
      <c r="D129" s="215" t="s">
        <v>122</v>
      </c>
      <c r="E129" s="216" t="s">
        <v>142</v>
      </c>
      <c r="F129" s="217" t="s">
        <v>143</v>
      </c>
      <c r="G129" s="218" t="s">
        <v>131</v>
      </c>
      <c r="H129" s="219">
        <v>1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126</v>
      </c>
      <c r="AT129" s="226" t="s">
        <v>122</v>
      </c>
      <c r="AU129" s="226" t="s">
        <v>86</v>
      </c>
      <c r="AY129" s="14" t="s">
        <v>119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126</v>
      </c>
      <c r="BM129" s="226" t="s">
        <v>144</v>
      </c>
    </row>
    <row r="130" s="2" customFormat="1" ht="16.5" customHeight="1">
      <c r="A130" s="35"/>
      <c r="B130" s="36"/>
      <c r="C130" s="215" t="s">
        <v>145</v>
      </c>
      <c r="D130" s="215" t="s">
        <v>122</v>
      </c>
      <c r="E130" s="216" t="s">
        <v>146</v>
      </c>
      <c r="F130" s="217" t="s">
        <v>147</v>
      </c>
      <c r="G130" s="218" t="s">
        <v>131</v>
      </c>
      <c r="H130" s="219">
        <v>1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126</v>
      </c>
      <c r="AT130" s="226" t="s">
        <v>122</v>
      </c>
      <c r="AU130" s="226" t="s">
        <v>86</v>
      </c>
      <c r="AY130" s="14" t="s">
        <v>119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126</v>
      </c>
      <c r="BM130" s="226" t="s">
        <v>148</v>
      </c>
    </row>
    <row r="131" s="2" customFormat="1" ht="16.5" customHeight="1">
      <c r="A131" s="35"/>
      <c r="B131" s="36"/>
      <c r="C131" s="215" t="s">
        <v>7</v>
      </c>
      <c r="D131" s="215" t="s">
        <v>122</v>
      </c>
      <c r="E131" s="216" t="s">
        <v>149</v>
      </c>
      <c r="F131" s="217" t="s">
        <v>150</v>
      </c>
      <c r="G131" s="218" t="s">
        <v>131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126</v>
      </c>
      <c r="AT131" s="226" t="s">
        <v>122</v>
      </c>
      <c r="AU131" s="226" t="s">
        <v>86</v>
      </c>
      <c r="AY131" s="14" t="s">
        <v>119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126</v>
      </c>
      <c r="BM131" s="226" t="s">
        <v>151</v>
      </c>
    </row>
    <row r="132" s="2" customFormat="1" ht="16.5" customHeight="1">
      <c r="A132" s="35"/>
      <c r="B132" s="36"/>
      <c r="C132" s="215" t="s">
        <v>152</v>
      </c>
      <c r="D132" s="215" t="s">
        <v>122</v>
      </c>
      <c r="E132" s="216" t="s">
        <v>153</v>
      </c>
      <c r="F132" s="217" t="s">
        <v>154</v>
      </c>
      <c r="G132" s="218" t="s">
        <v>131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126</v>
      </c>
      <c r="AT132" s="226" t="s">
        <v>122</v>
      </c>
      <c r="AU132" s="226" t="s">
        <v>86</v>
      </c>
      <c r="AY132" s="14" t="s">
        <v>119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126</v>
      </c>
      <c r="BM132" s="226" t="s">
        <v>155</v>
      </c>
    </row>
    <row r="133" s="2" customFormat="1" ht="16.5" customHeight="1">
      <c r="A133" s="35"/>
      <c r="B133" s="36"/>
      <c r="C133" s="215" t="s">
        <v>156</v>
      </c>
      <c r="D133" s="215" t="s">
        <v>122</v>
      </c>
      <c r="E133" s="216" t="s">
        <v>157</v>
      </c>
      <c r="F133" s="217" t="s">
        <v>158</v>
      </c>
      <c r="G133" s="218" t="s">
        <v>131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126</v>
      </c>
      <c r="AT133" s="226" t="s">
        <v>122</v>
      </c>
      <c r="AU133" s="226" t="s">
        <v>86</v>
      </c>
      <c r="AY133" s="14" t="s">
        <v>119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126</v>
      </c>
      <c r="BM133" s="226" t="s">
        <v>159</v>
      </c>
    </row>
    <row r="134" s="2" customFormat="1" ht="24.15" customHeight="1">
      <c r="A134" s="35"/>
      <c r="B134" s="36"/>
      <c r="C134" s="215" t="s">
        <v>160</v>
      </c>
      <c r="D134" s="215" t="s">
        <v>122</v>
      </c>
      <c r="E134" s="216" t="s">
        <v>161</v>
      </c>
      <c r="F134" s="217" t="s">
        <v>162</v>
      </c>
      <c r="G134" s="218" t="s">
        <v>163</v>
      </c>
      <c r="H134" s="219">
        <v>5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0.00044999999999999999</v>
      </c>
      <c r="R134" s="224">
        <f>Q134*H134</f>
        <v>0.0022499999999999998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126</v>
      </c>
      <c r="AT134" s="226" t="s">
        <v>122</v>
      </c>
      <c r="AU134" s="226" t="s">
        <v>86</v>
      </c>
      <c r="AY134" s="14" t="s">
        <v>119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126</v>
      </c>
      <c r="BM134" s="226" t="s">
        <v>164</v>
      </c>
    </row>
    <row r="135" s="2" customFormat="1" ht="16.5" customHeight="1">
      <c r="A135" s="35"/>
      <c r="B135" s="36"/>
      <c r="C135" s="228" t="s">
        <v>165</v>
      </c>
      <c r="D135" s="228" t="s">
        <v>166</v>
      </c>
      <c r="E135" s="229" t="s">
        <v>167</v>
      </c>
      <c r="F135" s="230" t="s">
        <v>168</v>
      </c>
      <c r="G135" s="231" t="s">
        <v>169</v>
      </c>
      <c r="H135" s="232">
        <v>1</v>
      </c>
      <c r="I135" s="233"/>
      <c r="J135" s="234">
        <f>ROUND(I135*H135,2)</f>
        <v>0</v>
      </c>
      <c r="K135" s="230" t="s">
        <v>1</v>
      </c>
      <c r="L135" s="235"/>
      <c r="M135" s="236" t="s">
        <v>1</v>
      </c>
      <c r="N135" s="237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170</v>
      </c>
      <c r="AT135" s="226" t="s">
        <v>166</v>
      </c>
      <c r="AU135" s="226" t="s">
        <v>86</v>
      </c>
      <c r="AY135" s="14" t="s">
        <v>119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126</v>
      </c>
      <c r="BM135" s="226" t="s">
        <v>171</v>
      </c>
    </row>
    <row r="136" s="2" customFormat="1" ht="24.15" customHeight="1">
      <c r="A136" s="35"/>
      <c r="B136" s="36"/>
      <c r="C136" s="215" t="s">
        <v>172</v>
      </c>
      <c r="D136" s="215" t="s">
        <v>122</v>
      </c>
      <c r="E136" s="216" t="s">
        <v>173</v>
      </c>
      <c r="F136" s="217" t="s">
        <v>174</v>
      </c>
      <c r="G136" s="218" t="s">
        <v>175</v>
      </c>
      <c r="H136" s="219">
        <v>0.042000000000000003</v>
      </c>
      <c r="I136" s="220"/>
      <c r="J136" s="221">
        <f>ROUND(I136*H136,2)</f>
        <v>0</v>
      </c>
      <c r="K136" s="217" t="s">
        <v>135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126</v>
      </c>
      <c r="AT136" s="226" t="s">
        <v>122</v>
      </c>
      <c r="AU136" s="226" t="s">
        <v>86</v>
      </c>
      <c r="AY136" s="14" t="s">
        <v>119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126</v>
      </c>
      <c r="BM136" s="226" t="s">
        <v>176</v>
      </c>
    </row>
    <row r="137" s="12" customFormat="1" ht="22.8" customHeight="1">
      <c r="A137" s="12"/>
      <c r="B137" s="199"/>
      <c r="C137" s="200"/>
      <c r="D137" s="201" t="s">
        <v>75</v>
      </c>
      <c r="E137" s="213" t="s">
        <v>177</v>
      </c>
      <c r="F137" s="213" t="s">
        <v>178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SUM(P138:P146)</f>
        <v>0</v>
      </c>
      <c r="Q137" s="207"/>
      <c r="R137" s="208">
        <f>SUM(R138:R146)</f>
        <v>0.19750999999999999</v>
      </c>
      <c r="S137" s="207"/>
      <c r="T137" s="209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86</v>
      </c>
      <c r="AT137" s="211" t="s">
        <v>75</v>
      </c>
      <c r="AU137" s="211" t="s">
        <v>84</v>
      </c>
      <c r="AY137" s="210" t="s">
        <v>119</v>
      </c>
      <c r="BK137" s="212">
        <f>SUM(BK138:BK146)</f>
        <v>0</v>
      </c>
    </row>
    <row r="138" s="2" customFormat="1" ht="21.75" customHeight="1">
      <c r="A138" s="35"/>
      <c r="B138" s="36"/>
      <c r="C138" s="215" t="s">
        <v>179</v>
      </c>
      <c r="D138" s="215" t="s">
        <v>122</v>
      </c>
      <c r="E138" s="216" t="s">
        <v>180</v>
      </c>
      <c r="F138" s="217" t="s">
        <v>181</v>
      </c>
      <c r="G138" s="218" t="s">
        <v>163</v>
      </c>
      <c r="H138" s="219">
        <v>166</v>
      </c>
      <c r="I138" s="220"/>
      <c r="J138" s="221">
        <f>ROUND(I138*H138,2)</f>
        <v>0</v>
      </c>
      <c r="K138" s="217" t="s">
        <v>135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0.00046000000000000001</v>
      </c>
      <c r="R138" s="224">
        <f>Q138*H138</f>
        <v>0.076359999999999997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126</v>
      </c>
      <c r="AT138" s="226" t="s">
        <v>122</v>
      </c>
      <c r="AU138" s="226" t="s">
        <v>86</v>
      </c>
      <c r="AY138" s="14" t="s">
        <v>119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126</v>
      </c>
      <c r="BM138" s="226" t="s">
        <v>182</v>
      </c>
    </row>
    <row r="139" s="2" customFormat="1" ht="21.75" customHeight="1">
      <c r="A139" s="35"/>
      <c r="B139" s="36"/>
      <c r="C139" s="215" t="s">
        <v>183</v>
      </c>
      <c r="D139" s="215" t="s">
        <v>122</v>
      </c>
      <c r="E139" s="216" t="s">
        <v>184</v>
      </c>
      <c r="F139" s="217" t="s">
        <v>185</v>
      </c>
      <c r="G139" s="218" t="s">
        <v>163</v>
      </c>
      <c r="H139" s="219">
        <v>89</v>
      </c>
      <c r="I139" s="220"/>
      <c r="J139" s="221">
        <f>ROUND(I139*H139,2)</f>
        <v>0</v>
      </c>
      <c r="K139" s="217" t="s">
        <v>135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0.00055000000000000003</v>
      </c>
      <c r="R139" s="224">
        <f>Q139*H139</f>
        <v>0.04895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126</v>
      </c>
      <c r="AT139" s="226" t="s">
        <v>122</v>
      </c>
      <c r="AU139" s="226" t="s">
        <v>86</v>
      </c>
      <c r="AY139" s="14" t="s">
        <v>119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126</v>
      </c>
      <c r="BM139" s="226" t="s">
        <v>186</v>
      </c>
    </row>
    <row r="140" s="2" customFormat="1" ht="21.75" customHeight="1">
      <c r="A140" s="35"/>
      <c r="B140" s="36"/>
      <c r="C140" s="215" t="s">
        <v>187</v>
      </c>
      <c r="D140" s="215" t="s">
        <v>122</v>
      </c>
      <c r="E140" s="216" t="s">
        <v>188</v>
      </c>
      <c r="F140" s="217" t="s">
        <v>189</v>
      </c>
      <c r="G140" s="218" t="s">
        <v>163</v>
      </c>
      <c r="H140" s="219">
        <v>38</v>
      </c>
      <c r="I140" s="220"/>
      <c r="J140" s="221">
        <f>ROUND(I140*H140,2)</f>
        <v>0</v>
      </c>
      <c r="K140" s="217" t="s">
        <v>135</v>
      </c>
      <c r="L140" s="41"/>
      <c r="M140" s="222" t="s">
        <v>1</v>
      </c>
      <c r="N140" s="223" t="s">
        <v>41</v>
      </c>
      <c r="O140" s="88"/>
      <c r="P140" s="224">
        <f>O140*H140</f>
        <v>0</v>
      </c>
      <c r="Q140" s="224">
        <v>0.00071000000000000002</v>
      </c>
      <c r="R140" s="224">
        <f>Q140*H140</f>
        <v>0.026980000000000001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126</v>
      </c>
      <c r="AT140" s="226" t="s">
        <v>122</v>
      </c>
      <c r="AU140" s="226" t="s">
        <v>86</v>
      </c>
      <c r="AY140" s="14" t="s">
        <v>119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126</v>
      </c>
      <c r="BM140" s="226" t="s">
        <v>190</v>
      </c>
    </row>
    <row r="141" s="2" customFormat="1" ht="24.15" customHeight="1">
      <c r="A141" s="35"/>
      <c r="B141" s="36"/>
      <c r="C141" s="215" t="s">
        <v>191</v>
      </c>
      <c r="D141" s="215" t="s">
        <v>122</v>
      </c>
      <c r="E141" s="216" t="s">
        <v>192</v>
      </c>
      <c r="F141" s="217" t="s">
        <v>193</v>
      </c>
      <c r="G141" s="218" t="s">
        <v>163</v>
      </c>
      <c r="H141" s="219">
        <v>12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0.00125</v>
      </c>
      <c r="R141" s="224">
        <f>Q141*H141</f>
        <v>0.014999999999999999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126</v>
      </c>
      <c r="AT141" s="226" t="s">
        <v>122</v>
      </c>
      <c r="AU141" s="226" t="s">
        <v>86</v>
      </c>
      <c r="AY141" s="14" t="s">
        <v>119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126</v>
      </c>
      <c r="BM141" s="226" t="s">
        <v>194</v>
      </c>
    </row>
    <row r="142" s="2" customFormat="1" ht="24.15" customHeight="1">
      <c r="A142" s="35"/>
      <c r="B142" s="36"/>
      <c r="C142" s="215" t="s">
        <v>195</v>
      </c>
      <c r="D142" s="215" t="s">
        <v>122</v>
      </c>
      <c r="E142" s="216" t="s">
        <v>196</v>
      </c>
      <c r="F142" s="217" t="s">
        <v>197</v>
      </c>
      <c r="G142" s="218" t="s">
        <v>131</v>
      </c>
      <c r="H142" s="219">
        <v>48</v>
      </c>
      <c r="I142" s="220"/>
      <c r="J142" s="221">
        <f>ROUND(I142*H142,2)</f>
        <v>0</v>
      </c>
      <c r="K142" s="217" t="s">
        <v>135</v>
      </c>
      <c r="L142" s="41"/>
      <c r="M142" s="222" t="s">
        <v>1</v>
      </c>
      <c r="N142" s="223" t="s">
        <v>41</v>
      </c>
      <c r="O142" s="88"/>
      <c r="P142" s="224">
        <f>O142*H142</f>
        <v>0</v>
      </c>
      <c r="Q142" s="224">
        <v>1.0000000000000001E-05</v>
      </c>
      <c r="R142" s="224">
        <f>Q142*H142</f>
        <v>0.00048000000000000007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126</v>
      </c>
      <c r="AT142" s="226" t="s">
        <v>122</v>
      </c>
      <c r="AU142" s="226" t="s">
        <v>86</v>
      </c>
      <c r="AY142" s="14" t="s">
        <v>119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126</v>
      </c>
      <c r="BM142" s="226" t="s">
        <v>198</v>
      </c>
    </row>
    <row r="143" s="2" customFormat="1" ht="33" customHeight="1">
      <c r="A143" s="35"/>
      <c r="B143" s="36"/>
      <c r="C143" s="215" t="s">
        <v>199</v>
      </c>
      <c r="D143" s="215" t="s">
        <v>122</v>
      </c>
      <c r="E143" s="216" t="s">
        <v>200</v>
      </c>
      <c r="F143" s="217" t="s">
        <v>201</v>
      </c>
      <c r="G143" s="218" t="s">
        <v>163</v>
      </c>
      <c r="H143" s="219">
        <v>166</v>
      </c>
      <c r="I143" s="220"/>
      <c r="J143" s="221">
        <f>ROUND(I143*H143,2)</f>
        <v>0</v>
      </c>
      <c r="K143" s="217" t="s">
        <v>135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6.9999999999999994E-05</v>
      </c>
      <c r="R143" s="224">
        <f>Q143*H143</f>
        <v>0.011619999999999998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126</v>
      </c>
      <c r="AT143" s="226" t="s">
        <v>122</v>
      </c>
      <c r="AU143" s="226" t="s">
        <v>86</v>
      </c>
      <c r="AY143" s="14" t="s">
        <v>119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126</v>
      </c>
      <c r="BM143" s="226" t="s">
        <v>202</v>
      </c>
    </row>
    <row r="144" s="2" customFormat="1" ht="33" customHeight="1">
      <c r="A144" s="35"/>
      <c r="B144" s="36"/>
      <c r="C144" s="215" t="s">
        <v>203</v>
      </c>
      <c r="D144" s="215" t="s">
        <v>122</v>
      </c>
      <c r="E144" s="216" t="s">
        <v>204</v>
      </c>
      <c r="F144" s="217" t="s">
        <v>205</v>
      </c>
      <c r="G144" s="218" t="s">
        <v>163</v>
      </c>
      <c r="H144" s="219">
        <v>127</v>
      </c>
      <c r="I144" s="220"/>
      <c r="J144" s="221">
        <f>ROUND(I144*H144,2)</f>
        <v>0</v>
      </c>
      <c r="K144" s="217" t="s">
        <v>135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0.00012</v>
      </c>
      <c r="R144" s="224">
        <f>Q144*H144</f>
        <v>0.01524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126</v>
      </c>
      <c r="AT144" s="226" t="s">
        <v>122</v>
      </c>
      <c r="AU144" s="226" t="s">
        <v>86</v>
      </c>
      <c r="AY144" s="14" t="s">
        <v>119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126</v>
      </c>
      <c r="BM144" s="226" t="s">
        <v>206</v>
      </c>
    </row>
    <row r="145" s="2" customFormat="1" ht="37.8" customHeight="1">
      <c r="A145" s="35"/>
      <c r="B145" s="36"/>
      <c r="C145" s="215" t="s">
        <v>207</v>
      </c>
      <c r="D145" s="215" t="s">
        <v>122</v>
      </c>
      <c r="E145" s="216" t="s">
        <v>208</v>
      </c>
      <c r="F145" s="217" t="s">
        <v>209</v>
      </c>
      <c r="G145" s="218" t="s">
        <v>163</v>
      </c>
      <c r="H145" s="219">
        <v>12</v>
      </c>
      <c r="I145" s="220"/>
      <c r="J145" s="221">
        <f>ROUND(I145*H145,2)</f>
        <v>0</v>
      </c>
      <c r="K145" s="217" t="s">
        <v>135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0.00024000000000000001</v>
      </c>
      <c r="R145" s="224">
        <f>Q145*H145</f>
        <v>0.0028800000000000002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126</v>
      </c>
      <c r="AT145" s="226" t="s">
        <v>122</v>
      </c>
      <c r="AU145" s="226" t="s">
        <v>86</v>
      </c>
      <c r="AY145" s="14" t="s">
        <v>119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126</v>
      </c>
      <c r="BM145" s="226" t="s">
        <v>210</v>
      </c>
    </row>
    <row r="146" s="2" customFormat="1" ht="24.15" customHeight="1">
      <c r="A146" s="35"/>
      <c r="B146" s="36"/>
      <c r="C146" s="215" t="s">
        <v>211</v>
      </c>
      <c r="D146" s="215" t="s">
        <v>122</v>
      </c>
      <c r="E146" s="216" t="s">
        <v>212</v>
      </c>
      <c r="F146" s="217" t="s">
        <v>213</v>
      </c>
      <c r="G146" s="218" t="s">
        <v>175</v>
      </c>
      <c r="H146" s="219">
        <v>0.19800000000000001</v>
      </c>
      <c r="I146" s="220"/>
      <c r="J146" s="221">
        <f>ROUND(I146*H146,2)</f>
        <v>0</v>
      </c>
      <c r="K146" s="217" t="s">
        <v>135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126</v>
      </c>
      <c r="AT146" s="226" t="s">
        <v>122</v>
      </c>
      <c r="AU146" s="226" t="s">
        <v>86</v>
      </c>
      <c r="AY146" s="14" t="s">
        <v>119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126</v>
      </c>
      <c r="BM146" s="226" t="s">
        <v>214</v>
      </c>
    </row>
    <row r="147" s="12" customFormat="1" ht="22.8" customHeight="1">
      <c r="A147" s="12"/>
      <c r="B147" s="199"/>
      <c r="C147" s="200"/>
      <c r="D147" s="201" t="s">
        <v>75</v>
      </c>
      <c r="E147" s="213" t="s">
        <v>215</v>
      </c>
      <c r="F147" s="213" t="s">
        <v>216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SUM(P148:P158)</f>
        <v>0</v>
      </c>
      <c r="Q147" s="207"/>
      <c r="R147" s="208">
        <f>SUM(R148:R158)</f>
        <v>0.025740000000000002</v>
      </c>
      <c r="S147" s="207"/>
      <c r="T147" s="209">
        <f>SUM(T148:T158)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86</v>
      </c>
      <c r="AT147" s="211" t="s">
        <v>75</v>
      </c>
      <c r="AU147" s="211" t="s">
        <v>84</v>
      </c>
      <c r="AY147" s="210" t="s">
        <v>119</v>
      </c>
      <c r="BK147" s="212">
        <f>SUM(BK148:BK158)</f>
        <v>0</v>
      </c>
    </row>
    <row r="148" s="2" customFormat="1" ht="21.75" customHeight="1">
      <c r="A148" s="35"/>
      <c r="B148" s="36"/>
      <c r="C148" s="215" t="s">
        <v>217</v>
      </c>
      <c r="D148" s="215" t="s">
        <v>122</v>
      </c>
      <c r="E148" s="216" t="s">
        <v>218</v>
      </c>
      <c r="F148" s="217" t="s">
        <v>219</v>
      </c>
      <c r="G148" s="218" t="s">
        <v>131</v>
      </c>
      <c r="H148" s="219">
        <v>8</v>
      </c>
      <c r="I148" s="220"/>
      <c r="J148" s="221">
        <f>ROUND(I148*H148,2)</f>
        <v>0</v>
      </c>
      <c r="K148" s="217" t="s">
        <v>135</v>
      </c>
      <c r="L148" s="41"/>
      <c r="M148" s="222" t="s">
        <v>1</v>
      </c>
      <c r="N148" s="223" t="s">
        <v>41</v>
      </c>
      <c r="O148" s="88"/>
      <c r="P148" s="224">
        <f>O148*H148</f>
        <v>0</v>
      </c>
      <c r="Q148" s="224">
        <v>3.0000000000000001E-05</v>
      </c>
      <c r="R148" s="224">
        <f>Q148*H148</f>
        <v>0.00024000000000000001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126</v>
      </c>
      <c r="AT148" s="226" t="s">
        <v>122</v>
      </c>
      <c r="AU148" s="226" t="s">
        <v>86</v>
      </c>
      <c r="AY148" s="14" t="s">
        <v>119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126</v>
      </c>
      <c r="BM148" s="226" t="s">
        <v>220</v>
      </c>
    </row>
    <row r="149" s="2" customFormat="1" ht="16.5" customHeight="1">
      <c r="A149" s="35"/>
      <c r="B149" s="36"/>
      <c r="C149" s="215" t="s">
        <v>221</v>
      </c>
      <c r="D149" s="215" t="s">
        <v>122</v>
      </c>
      <c r="E149" s="216" t="s">
        <v>222</v>
      </c>
      <c r="F149" s="217" t="s">
        <v>223</v>
      </c>
      <c r="G149" s="218" t="s">
        <v>131</v>
      </c>
      <c r="H149" s="219">
        <v>23</v>
      </c>
      <c r="I149" s="220"/>
      <c r="J149" s="221">
        <f>ROUND(I149*H149,2)</f>
        <v>0</v>
      </c>
      <c r="K149" s="217" t="s">
        <v>135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8.0000000000000007E-05</v>
      </c>
      <c r="R149" s="224">
        <f>Q149*H149</f>
        <v>0.0018400000000000001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126</v>
      </c>
      <c r="AT149" s="226" t="s">
        <v>122</v>
      </c>
      <c r="AU149" s="226" t="s">
        <v>86</v>
      </c>
      <c r="AY149" s="14" t="s">
        <v>119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126</v>
      </c>
      <c r="BM149" s="226" t="s">
        <v>224</v>
      </c>
    </row>
    <row r="150" s="2" customFormat="1" ht="16.5" customHeight="1">
      <c r="A150" s="35"/>
      <c r="B150" s="36"/>
      <c r="C150" s="215" t="s">
        <v>225</v>
      </c>
      <c r="D150" s="215" t="s">
        <v>122</v>
      </c>
      <c r="E150" s="216" t="s">
        <v>226</v>
      </c>
      <c r="F150" s="217" t="s">
        <v>227</v>
      </c>
      <c r="G150" s="218" t="s">
        <v>131</v>
      </c>
      <c r="H150" s="219">
        <v>2</v>
      </c>
      <c r="I150" s="220"/>
      <c r="J150" s="221">
        <f>ROUND(I150*H150,2)</f>
        <v>0</v>
      </c>
      <c r="K150" s="217" t="s">
        <v>135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0.00010000000000000001</v>
      </c>
      <c r="R150" s="224">
        <f>Q150*H150</f>
        <v>0.00020000000000000001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126</v>
      </c>
      <c r="AT150" s="226" t="s">
        <v>122</v>
      </c>
      <c r="AU150" s="226" t="s">
        <v>86</v>
      </c>
      <c r="AY150" s="14" t="s">
        <v>119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126</v>
      </c>
      <c r="BM150" s="226" t="s">
        <v>228</v>
      </c>
    </row>
    <row r="151" s="2" customFormat="1" ht="16.5" customHeight="1">
      <c r="A151" s="35"/>
      <c r="B151" s="36"/>
      <c r="C151" s="215" t="s">
        <v>229</v>
      </c>
      <c r="D151" s="215" t="s">
        <v>122</v>
      </c>
      <c r="E151" s="216" t="s">
        <v>230</v>
      </c>
      <c r="F151" s="217" t="s">
        <v>231</v>
      </c>
      <c r="G151" s="218" t="s">
        <v>131</v>
      </c>
      <c r="H151" s="219">
        <v>5</v>
      </c>
      <c r="I151" s="220"/>
      <c r="J151" s="221">
        <f>ROUND(I151*H151,2)</f>
        <v>0</v>
      </c>
      <c r="K151" s="217" t="s">
        <v>135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0.00013999999999999999</v>
      </c>
      <c r="R151" s="224">
        <f>Q151*H151</f>
        <v>0.00069999999999999988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126</v>
      </c>
      <c r="AT151" s="226" t="s">
        <v>122</v>
      </c>
      <c r="AU151" s="226" t="s">
        <v>86</v>
      </c>
      <c r="AY151" s="14" t="s">
        <v>119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126</v>
      </c>
      <c r="BM151" s="226" t="s">
        <v>232</v>
      </c>
    </row>
    <row r="152" s="2" customFormat="1" ht="24.15" customHeight="1">
      <c r="A152" s="35"/>
      <c r="B152" s="36"/>
      <c r="C152" s="215" t="s">
        <v>233</v>
      </c>
      <c r="D152" s="215" t="s">
        <v>122</v>
      </c>
      <c r="E152" s="216" t="s">
        <v>234</v>
      </c>
      <c r="F152" s="217" t="s">
        <v>235</v>
      </c>
      <c r="G152" s="218" t="s">
        <v>131</v>
      </c>
      <c r="H152" s="219">
        <v>23</v>
      </c>
      <c r="I152" s="220"/>
      <c r="J152" s="221">
        <f>ROUND(I152*H152,2)</f>
        <v>0</v>
      </c>
      <c r="K152" s="217" t="s">
        <v>135</v>
      </c>
      <c r="L152" s="41"/>
      <c r="M152" s="222" t="s">
        <v>1</v>
      </c>
      <c r="N152" s="223" t="s">
        <v>41</v>
      </c>
      <c r="O152" s="88"/>
      <c r="P152" s="224">
        <f>O152*H152</f>
        <v>0</v>
      </c>
      <c r="Q152" s="224">
        <v>0.00013999999999999999</v>
      </c>
      <c r="R152" s="224">
        <f>Q152*H152</f>
        <v>0.0032199999999999998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126</v>
      </c>
      <c r="AT152" s="226" t="s">
        <v>122</v>
      </c>
      <c r="AU152" s="226" t="s">
        <v>86</v>
      </c>
      <c r="AY152" s="14" t="s">
        <v>119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126</v>
      </c>
      <c r="BM152" s="226" t="s">
        <v>236</v>
      </c>
    </row>
    <row r="153" s="2" customFormat="1" ht="24.15" customHeight="1">
      <c r="A153" s="35"/>
      <c r="B153" s="36"/>
      <c r="C153" s="215" t="s">
        <v>84</v>
      </c>
      <c r="D153" s="215" t="s">
        <v>122</v>
      </c>
      <c r="E153" s="216" t="s">
        <v>237</v>
      </c>
      <c r="F153" s="217" t="s">
        <v>238</v>
      </c>
      <c r="G153" s="218" t="s">
        <v>131</v>
      </c>
      <c r="H153" s="219">
        <v>23</v>
      </c>
      <c r="I153" s="220"/>
      <c r="J153" s="221">
        <f>ROUND(I153*H153,2)</f>
        <v>0</v>
      </c>
      <c r="K153" s="217" t="s">
        <v>135</v>
      </c>
      <c r="L153" s="41"/>
      <c r="M153" s="222" t="s">
        <v>1</v>
      </c>
      <c r="N153" s="223" t="s">
        <v>41</v>
      </c>
      <c r="O153" s="88"/>
      <c r="P153" s="224">
        <f>O153*H153</f>
        <v>0</v>
      </c>
      <c r="Q153" s="224">
        <v>0.00069999999999999999</v>
      </c>
      <c r="R153" s="224">
        <f>Q153*H153</f>
        <v>0.0161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126</v>
      </c>
      <c r="AT153" s="226" t="s">
        <v>122</v>
      </c>
      <c r="AU153" s="226" t="s">
        <v>86</v>
      </c>
      <c r="AY153" s="14" t="s">
        <v>119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126</v>
      </c>
      <c r="BM153" s="226" t="s">
        <v>239</v>
      </c>
    </row>
    <row r="154" s="2" customFormat="1" ht="24.15" customHeight="1">
      <c r="A154" s="35"/>
      <c r="B154" s="36"/>
      <c r="C154" s="215" t="s">
        <v>240</v>
      </c>
      <c r="D154" s="215" t="s">
        <v>122</v>
      </c>
      <c r="E154" s="216" t="s">
        <v>241</v>
      </c>
      <c r="F154" s="217" t="s">
        <v>242</v>
      </c>
      <c r="G154" s="218" t="s">
        <v>131</v>
      </c>
      <c r="H154" s="219">
        <v>8</v>
      </c>
      <c r="I154" s="220"/>
      <c r="J154" s="221">
        <f>ROUND(I154*H154,2)</f>
        <v>0</v>
      </c>
      <c r="K154" s="217" t="s">
        <v>135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0.00022000000000000001</v>
      </c>
      <c r="R154" s="224">
        <f>Q154*H154</f>
        <v>0.0017600000000000001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126</v>
      </c>
      <c r="AT154" s="226" t="s">
        <v>122</v>
      </c>
      <c r="AU154" s="226" t="s">
        <v>86</v>
      </c>
      <c r="AY154" s="14" t="s">
        <v>119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126</v>
      </c>
      <c r="BM154" s="226" t="s">
        <v>243</v>
      </c>
    </row>
    <row r="155" s="2" customFormat="1" ht="21.75" customHeight="1">
      <c r="A155" s="35"/>
      <c r="B155" s="36"/>
      <c r="C155" s="215" t="s">
        <v>244</v>
      </c>
      <c r="D155" s="215" t="s">
        <v>122</v>
      </c>
      <c r="E155" s="216" t="s">
        <v>245</v>
      </c>
      <c r="F155" s="217" t="s">
        <v>246</v>
      </c>
      <c r="G155" s="218" t="s">
        <v>131</v>
      </c>
      <c r="H155" s="219">
        <v>2</v>
      </c>
      <c r="I155" s="220"/>
      <c r="J155" s="221">
        <f>ROUND(I155*H155,2)</f>
        <v>0</v>
      </c>
      <c r="K155" s="217" t="s">
        <v>135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0.00034000000000000002</v>
      </c>
      <c r="R155" s="224">
        <f>Q155*H155</f>
        <v>0.00068000000000000005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126</v>
      </c>
      <c r="AT155" s="226" t="s">
        <v>122</v>
      </c>
      <c r="AU155" s="226" t="s">
        <v>86</v>
      </c>
      <c r="AY155" s="14" t="s">
        <v>119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126</v>
      </c>
      <c r="BM155" s="226" t="s">
        <v>247</v>
      </c>
    </row>
    <row r="156" s="2" customFormat="1" ht="21.75" customHeight="1">
      <c r="A156" s="35"/>
      <c r="B156" s="36"/>
      <c r="C156" s="215" t="s">
        <v>248</v>
      </c>
      <c r="D156" s="215" t="s">
        <v>122</v>
      </c>
      <c r="E156" s="216" t="s">
        <v>249</v>
      </c>
      <c r="F156" s="217" t="s">
        <v>250</v>
      </c>
      <c r="G156" s="218" t="s">
        <v>131</v>
      </c>
      <c r="H156" s="219">
        <v>2</v>
      </c>
      <c r="I156" s="220"/>
      <c r="J156" s="221">
        <f>ROUND(I156*H156,2)</f>
        <v>0</v>
      </c>
      <c r="K156" s="217" t="s">
        <v>135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0.00050000000000000001</v>
      </c>
      <c r="R156" s="224">
        <f>Q156*H156</f>
        <v>0.001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126</v>
      </c>
      <c r="AT156" s="226" t="s">
        <v>122</v>
      </c>
      <c r="AU156" s="226" t="s">
        <v>86</v>
      </c>
      <c r="AY156" s="14" t="s">
        <v>119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126</v>
      </c>
      <c r="BM156" s="226" t="s">
        <v>251</v>
      </c>
    </row>
    <row r="157" s="2" customFormat="1" ht="16.5" customHeight="1">
      <c r="A157" s="35"/>
      <c r="B157" s="36"/>
      <c r="C157" s="215" t="s">
        <v>252</v>
      </c>
      <c r="D157" s="215" t="s">
        <v>122</v>
      </c>
      <c r="E157" s="216" t="s">
        <v>253</v>
      </c>
      <c r="F157" s="217" t="s">
        <v>254</v>
      </c>
      <c r="G157" s="218" t="s">
        <v>131</v>
      </c>
      <c r="H157" s="219">
        <v>1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41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126</v>
      </c>
      <c r="AT157" s="226" t="s">
        <v>122</v>
      </c>
      <c r="AU157" s="226" t="s">
        <v>86</v>
      </c>
      <c r="AY157" s="14" t="s">
        <v>119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126</v>
      </c>
      <c r="BM157" s="226" t="s">
        <v>255</v>
      </c>
    </row>
    <row r="158" s="2" customFormat="1" ht="24.15" customHeight="1">
      <c r="A158" s="35"/>
      <c r="B158" s="36"/>
      <c r="C158" s="215" t="s">
        <v>256</v>
      </c>
      <c r="D158" s="215" t="s">
        <v>122</v>
      </c>
      <c r="E158" s="216" t="s">
        <v>257</v>
      </c>
      <c r="F158" s="217" t="s">
        <v>258</v>
      </c>
      <c r="G158" s="218" t="s">
        <v>175</v>
      </c>
      <c r="H158" s="219">
        <v>0.025999999999999999</v>
      </c>
      <c r="I158" s="220"/>
      <c r="J158" s="221">
        <f>ROUND(I158*H158,2)</f>
        <v>0</v>
      </c>
      <c r="K158" s="217" t="s">
        <v>135</v>
      </c>
      <c r="L158" s="41"/>
      <c r="M158" s="222" t="s">
        <v>1</v>
      </c>
      <c r="N158" s="223" t="s">
        <v>41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126</v>
      </c>
      <c r="AT158" s="226" t="s">
        <v>122</v>
      </c>
      <c r="AU158" s="226" t="s">
        <v>86</v>
      </c>
      <c r="AY158" s="14" t="s">
        <v>119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126</v>
      </c>
      <c r="BM158" s="226" t="s">
        <v>259</v>
      </c>
    </row>
    <row r="159" s="12" customFormat="1" ht="22.8" customHeight="1">
      <c r="A159" s="12"/>
      <c r="B159" s="199"/>
      <c r="C159" s="200"/>
      <c r="D159" s="201" t="s">
        <v>75</v>
      </c>
      <c r="E159" s="213" t="s">
        <v>260</v>
      </c>
      <c r="F159" s="213" t="s">
        <v>261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SUM(P160:P173)</f>
        <v>0</v>
      </c>
      <c r="Q159" s="207"/>
      <c r="R159" s="208">
        <f>SUM(R160:R173)</f>
        <v>0.53098000000000001</v>
      </c>
      <c r="S159" s="207"/>
      <c r="T159" s="209">
        <f>SUM(T160:T173)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86</v>
      </c>
      <c r="AT159" s="211" t="s">
        <v>75</v>
      </c>
      <c r="AU159" s="211" t="s">
        <v>84</v>
      </c>
      <c r="AY159" s="210" t="s">
        <v>119</v>
      </c>
      <c r="BK159" s="212">
        <f>SUM(BK160:BK173)</f>
        <v>0</v>
      </c>
    </row>
    <row r="160" s="2" customFormat="1" ht="33" customHeight="1">
      <c r="A160" s="35"/>
      <c r="B160" s="36"/>
      <c r="C160" s="215" t="s">
        <v>86</v>
      </c>
      <c r="D160" s="215" t="s">
        <v>122</v>
      </c>
      <c r="E160" s="216" t="s">
        <v>262</v>
      </c>
      <c r="F160" s="217" t="s">
        <v>263</v>
      </c>
      <c r="G160" s="218" t="s">
        <v>131</v>
      </c>
      <c r="H160" s="219">
        <v>1</v>
      </c>
      <c r="I160" s="220"/>
      <c r="J160" s="221">
        <f>ROUND(I160*H160,2)</f>
        <v>0</v>
      </c>
      <c r="K160" s="217" t="s">
        <v>135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0.0083999999999999995</v>
      </c>
      <c r="R160" s="224">
        <f>Q160*H160</f>
        <v>0.0083999999999999995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126</v>
      </c>
      <c r="AT160" s="226" t="s">
        <v>122</v>
      </c>
      <c r="AU160" s="226" t="s">
        <v>86</v>
      </c>
      <c r="AY160" s="14" t="s">
        <v>119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126</v>
      </c>
      <c r="BM160" s="226" t="s">
        <v>264</v>
      </c>
    </row>
    <row r="161" s="2" customFormat="1" ht="33" customHeight="1">
      <c r="A161" s="35"/>
      <c r="B161" s="36"/>
      <c r="C161" s="215" t="s">
        <v>265</v>
      </c>
      <c r="D161" s="215" t="s">
        <v>122</v>
      </c>
      <c r="E161" s="216" t="s">
        <v>266</v>
      </c>
      <c r="F161" s="217" t="s">
        <v>267</v>
      </c>
      <c r="G161" s="218" t="s">
        <v>131</v>
      </c>
      <c r="H161" s="219">
        <v>1</v>
      </c>
      <c r="I161" s="220"/>
      <c r="J161" s="221">
        <f>ROUND(I161*H161,2)</f>
        <v>0</v>
      </c>
      <c r="K161" s="217" t="s">
        <v>135</v>
      </c>
      <c r="L161" s="41"/>
      <c r="M161" s="222" t="s">
        <v>1</v>
      </c>
      <c r="N161" s="223" t="s">
        <v>41</v>
      </c>
      <c r="O161" s="88"/>
      <c r="P161" s="224">
        <f>O161*H161</f>
        <v>0</v>
      </c>
      <c r="Q161" s="224">
        <v>0.01035</v>
      </c>
      <c r="R161" s="224">
        <f>Q161*H161</f>
        <v>0.01035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126</v>
      </c>
      <c r="AT161" s="226" t="s">
        <v>122</v>
      </c>
      <c r="AU161" s="226" t="s">
        <v>86</v>
      </c>
      <c r="AY161" s="14" t="s">
        <v>119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84</v>
      </c>
      <c r="BK161" s="227">
        <f>ROUND(I161*H161,2)</f>
        <v>0</v>
      </c>
      <c r="BL161" s="14" t="s">
        <v>126</v>
      </c>
      <c r="BM161" s="226" t="s">
        <v>268</v>
      </c>
    </row>
    <row r="162" s="2" customFormat="1" ht="33" customHeight="1">
      <c r="A162" s="35"/>
      <c r="B162" s="36"/>
      <c r="C162" s="215" t="s">
        <v>269</v>
      </c>
      <c r="D162" s="215" t="s">
        <v>122</v>
      </c>
      <c r="E162" s="216" t="s">
        <v>270</v>
      </c>
      <c r="F162" s="217" t="s">
        <v>271</v>
      </c>
      <c r="G162" s="218" t="s">
        <v>131</v>
      </c>
      <c r="H162" s="219">
        <v>2</v>
      </c>
      <c r="I162" s="220"/>
      <c r="J162" s="221">
        <f>ROUND(I162*H162,2)</f>
        <v>0</v>
      </c>
      <c r="K162" s="217" t="s">
        <v>135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0.012449999999999999</v>
      </c>
      <c r="R162" s="224">
        <f>Q162*H162</f>
        <v>0.024899999999999999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126</v>
      </c>
      <c r="AT162" s="226" t="s">
        <v>122</v>
      </c>
      <c r="AU162" s="226" t="s">
        <v>86</v>
      </c>
      <c r="AY162" s="14" t="s">
        <v>119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126</v>
      </c>
      <c r="BM162" s="226" t="s">
        <v>272</v>
      </c>
    </row>
    <row r="163" s="2" customFormat="1" ht="33" customHeight="1">
      <c r="A163" s="35"/>
      <c r="B163" s="36"/>
      <c r="C163" s="215" t="s">
        <v>273</v>
      </c>
      <c r="D163" s="215" t="s">
        <v>122</v>
      </c>
      <c r="E163" s="216" t="s">
        <v>274</v>
      </c>
      <c r="F163" s="217" t="s">
        <v>275</v>
      </c>
      <c r="G163" s="218" t="s">
        <v>131</v>
      </c>
      <c r="H163" s="219">
        <v>1</v>
      </c>
      <c r="I163" s="220"/>
      <c r="J163" s="221">
        <f>ROUND(I163*H163,2)</f>
        <v>0</v>
      </c>
      <c r="K163" s="217" t="s">
        <v>135</v>
      </c>
      <c r="L163" s="41"/>
      <c r="M163" s="222" t="s">
        <v>1</v>
      </c>
      <c r="N163" s="223" t="s">
        <v>41</v>
      </c>
      <c r="O163" s="88"/>
      <c r="P163" s="224">
        <f>O163*H163</f>
        <v>0</v>
      </c>
      <c r="Q163" s="224">
        <v>0.014500000000000001</v>
      </c>
      <c r="R163" s="224">
        <f>Q163*H163</f>
        <v>0.014500000000000001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126</v>
      </c>
      <c r="AT163" s="226" t="s">
        <v>122</v>
      </c>
      <c r="AU163" s="226" t="s">
        <v>86</v>
      </c>
      <c r="AY163" s="14" t="s">
        <v>119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126</v>
      </c>
      <c r="BM163" s="226" t="s">
        <v>276</v>
      </c>
    </row>
    <row r="164" s="2" customFormat="1" ht="33" customHeight="1">
      <c r="A164" s="35"/>
      <c r="B164" s="36"/>
      <c r="C164" s="215" t="s">
        <v>277</v>
      </c>
      <c r="D164" s="215" t="s">
        <v>122</v>
      </c>
      <c r="E164" s="216" t="s">
        <v>278</v>
      </c>
      <c r="F164" s="217" t="s">
        <v>279</v>
      </c>
      <c r="G164" s="218" t="s">
        <v>131</v>
      </c>
      <c r="H164" s="219">
        <v>1</v>
      </c>
      <c r="I164" s="220"/>
      <c r="J164" s="221">
        <f>ROUND(I164*H164,2)</f>
        <v>0</v>
      </c>
      <c r="K164" s="217" t="s">
        <v>135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0.016549999999999999</v>
      </c>
      <c r="R164" s="224">
        <f>Q164*H164</f>
        <v>0.016549999999999999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126</v>
      </c>
      <c r="AT164" s="226" t="s">
        <v>122</v>
      </c>
      <c r="AU164" s="226" t="s">
        <v>86</v>
      </c>
      <c r="AY164" s="14" t="s">
        <v>119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126</v>
      </c>
      <c r="BM164" s="226" t="s">
        <v>280</v>
      </c>
    </row>
    <row r="165" s="2" customFormat="1" ht="33" customHeight="1">
      <c r="A165" s="35"/>
      <c r="B165" s="36"/>
      <c r="C165" s="215" t="s">
        <v>281</v>
      </c>
      <c r="D165" s="215" t="s">
        <v>122</v>
      </c>
      <c r="E165" s="216" t="s">
        <v>282</v>
      </c>
      <c r="F165" s="217" t="s">
        <v>283</v>
      </c>
      <c r="G165" s="218" t="s">
        <v>131</v>
      </c>
      <c r="H165" s="219">
        <v>1</v>
      </c>
      <c r="I165" s="220"/>
      <c r="J165" s="221">
        <f>ROUND(I165*H165,2)</f>
        <v>0</v>
      </c>
      <c r="K165" s="217" t="s">
        <v>135</v>
      </c>
      <c r="L165" s="41"/>
      <c r="M165" s="222" t="s">
        <v>1</v>
      </c>
      <c r="N165" s="223" t="s">
        <v>41</v>
      </c>
      <c r="O165" s="88"/>
      <c r="P165" s="224">
        <f>O165*H165</f>
        <v>0</v>
      </c>
      <c r="Q165" s="224">
        <v>0.018599999999999998</v>
      </c>
      <c r="R165" s="224">
        <f>Q165*H165</f>
        <v>0.018599999999999998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126</v>
      </c>
      <c r="AT165" s="226" t="s">
        <v>122</v>
      </c>
      <c r="AU165" s="226" t="s">
        <v>86</v>
      </c>
      <c r="AY165" s="14" t="s">
        <v>119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126</v>
      </c>
      <c r="BM165" s="226" t="s">
        <v>284</v>
      </c>
    </row>
    <row r="166" s="2" customFormat="1" ht="33" customHeight="1">
      <c r="A166" s="35"/>
      <c r="B166" s="36"/>
      <c r="C166" s="215" t="s">
        <v>285</v>
      </c>
      <c r="D166" s="215" t="s">
        <v>122</v>
      </c>
      <c r="E166" s="216" t="s">
        <v>286</v>
      </c>
      <c r="F166" s="217" t="s">
        <v>287</v>
      </c>
      <c r="G166" s="218" t="s">
        <v>131</v>
      </c>
      <c r="H166" s="219">
        <v>1</v>
      </c>
      <c r="I166" s="220"/>
      <c r="J166" s="221">
        <f>ROUND(I166*H166,2)</f>
        <v>0</v>
      </c>
      <c r="K166" s="217" t="s">
        <v>135</v>
      </c>
      <c r="L166" s="41"/>
      <c r="M166" s="222" t="s">
        <v>1</v>
      </c>
      <c r="N166" s="223" t="s">
        <v>41</v>
      </c>
      <c r="O166" s="88"/>
      <c r="P166" s="224">
        <f>O166*H166</f>
        <v>0</v>
      </c>
      <c r="Q166" s="224">
        <v>0.020650000000000002</v>
      </c>
      <c r="R166" s="224">
        <f>Q166*H166</f>
        <v>0.020650000000000002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126</v>
      </c>
      <c r="AT166" s="226" t="s">
        <v>122</v>
      </c>
      <c r="AU166" s="226" t="s">
        <v>86</v>
      </c>
      <c r="AY166" s="14" t="s">
        <v>119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126</v>
      </c>
      <c r="BM166" s="226" t="s">
        <v>288</v>
      </c>
    </row>
    <row r="167" s="2" customFormat="1" ht="33" customHeight="1">
      <c r="A167" s="35"/>
      <c r="B167" s="36"/>
      <c r="C167" s="215" t="s">
        <v>289</v>
      </c>
      <c r="D167" s="215" t="s">
        <v>122</v>
      </c>
      <c r="E167" s="216" t="s">
        <v>290</v>
      </c>
      <c r="F167" s="217" t="s">
        <v>291</v>
      </c>
      <c r="G167" s="218" t="s">
        <v>131</v>
      </c>
      <c r="H167" s="219">
        <v>5</v>
      </c>
      <c r="I167" s="220"/>
      <c r="J167" s="221">
        <f>ROUND(I167*H167,2)</f>
        <v>0</v>
      </c>
      <c r="K167" s="217" t="s">
        <v>135</v>
      </c>
      <c r="L167" s="41"/>
      <c r="M167" s="222" t="s">
        <v>1</v>
      </c>
      <c r="N167" s="223" t="s">
        <v>41</v>
      </c>
      <c r="O167" s="88"/>
      <c r="P167" s="224">
        <f>O167*H167</f>
        <v>0</v>
      </c>
      <c r="Q167" s="224">
        <v>0.026800000000000001</v>
      </c>
      <c r="R167" s="224">
        <f>Q167*H167</f>
        <v>0.13400000000000001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126</v>
      </c>
      <c r="AT167" s="226" t="s">
        <v>122</v>
      </c>
      <c r="AU167" s="226" t="s">
        <v>86</v>
      </c>
      <c r="AY167" s="14" t="s">
        <v>119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126</v>
      </c>
      <c r="BM167" s="226" t="s">
        <v>292</v>
      </c>
    </row>
    <row r="168" s="2" customFormat="1" ht="33" customHeight="1">
      <c r="A168" s="35"/>
      <c r="B168" s="36"/>
      <c r="C168" s="215" t="s">
        <v>293</v>
      </c>
      <c r="D168" s="215" t="s">
        <v>122</v>
      </c>
      <c r="E168" s="216" t="s">
        <v>294</v>
      </c>
      <c r="F168" s="217" t="s">
        <v>295</v>
      </c>
      <c r="G168" s="218" t="s">
        <v>131</v>
      </c>
      <c r="H168" s="219">
        <v>1</v>
      </c>
      <c r="I168" s="220"/>
      <c r="J168" s="221">
        <f>ROUND(I168*H168,2)</f>
        <v>0</v>
      </c>
      <c r="K168" s="217" t="s">
        <v>135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0.01942</v>
      </c>
      <c r="R168" s="224">
        <f>Q168*H168</f>
        <v>0.01942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126</v>
      </c>
      <c r="AT168" s="226" t="s">
        <v>122</v>
      </c>
      <c r="AU168" s="226" t="s">
        <v>86</v>
      </c>
      <c r="AY168" s="14" t="s">
        <v>119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126</v>
      </c>
      <c r="BM168" s="226" t="s">
        <v>296</v>
      </c>
    </row>
    <row r="169" s="2" customFormat="1" ht="33" customHeight="1">
      <c r="A169" s="35"/>
      <c r="B169" s="36"/>
      <c r="C169" s="215" t="s">
        <v>297</v>
      </c>
      <c r="D169" s="215" t="s">
        <v>122</v>
      </c>
      <c r="E169" s="216" t="s">
        <v>298</v>
      </c>
      <c r="F169" s="217" t="s">
        <v>299</v>
      </c>
      <c r="G169" s="218" t="s">
        <v>131</v>
      </c>
      <c r="H169" s="219">
        <v>1</v>
      </c>
      <c r="I169" s="220"/>
      <c r="J169" s="221">
        <f>ROUND(I169*H169,2)</f>
        <v>0</v>
      </c>
      <c r="K169" s="217" t="s">
        <v>135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0.022290000000000001</v>
      </c>
      <c r="R169" s="224">
        <f>Q169*H169</f>
        <v>0.022290000000000001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126</v>
      </c>
      <c r="AT169" s="226" t="s">
        <v>122</v>
      </c>
      <c r="AU169" s="226" t="s">
        <v>86</v>
      </c>
      <c r="AY169" s="14" t="s">
        <v>119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126</v>
      </c>
      <c r="BM169" s="226" t="s">
        <v>300</v>
      </c>
    </row>
    <row r="170" s="2" customFormat="1" ht="33" customHeight="1">
      <c r="A170" s="35"/>
      <c r="B170" s="36"/>
      <c r="C170" s="215" t="s">
        <v>301</v>
      </c>
      <c r="D170" s="215" t="s">
        <v>122</v>
      </c>
      <c r="E170" s="216" t="s">
        <v>302</v>
      </c>
      <c r="F170" s="217" t="s">
        <v>303</v>
      </c>
      <c r="G170" s="218" t="s">
        <v>131</v>
      </c>
      <c r="H170" s="219">
        <v>2</v>
      </c>
      <c r="I170" s="220"/>
      <c r="J170" s="221">
        <f>ROUND(I170*H170,2)</f>
        <v>0</v>
      </c>
      <c r="K170" s="217" t="s">
        <v>135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0.0309</v>
      </c>
      <c r="R170" s="224">
        <f>Q170*H170</f>
        <v>0.061800000000000001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126</v>
      </c>
      <c r="AT170" s="226" t="s">
        <v>122</v>
      </c>
      <c r="AU170" s="226" t="s">
        <v>86</v>
      </c>
      <c r="AY170" s="14" t="s">
        <v>119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126</v>
      </c>
      <c r="BM170" s="226" t="s">
        <v>304</v>
      </c>
    </row>
    <row r="171" s="2" customFormat="1" ht="33" customHeight="1">
      <c r="A171" s="35"/>
      <c r="B171" s="36"/>
      <c r="C171" s="215" t="s">
        <v>305</v>
      </c>
      <c r="D171" s="215" t="s">
        <v>122</v>
      </c>
      <c r="E171" s="216" t="s">
        <v>306</v>
      </c>
      <c r="F171" s="217" t="s">
        <v>307</v>
      </c>
      <c r="G171" s="218" t="s">
        <v>131</v>
      </c>
      <c r="H171" s="219">
        <v>2</v>
      </c>
      <c r="I171" s="220"/>
      <c r="J171" s="221">
        <f>ROUND(I171*H171,2)</f>
        <v>0</v>
      </c>
      <c r="K171" s="217" t="s">
        <v>135</v>
      </c>
      <c r="L171" s="41"/>
      <c r="M171" s="222" t="s">
        <v>1</v>
      </c>
      <c r="N171" s="223" t="s">
        <v>41</v>
      </c>
      <c r="O171" s="88"/>
      <c r="P171" s="224">
        <f>O171*H171</f>
        <v>0</v>
      </c>
      <c r="Q171" s="224">
        <v>0.0332</v>
      </c>
      <c r="R171" s="224">
        <f>Q171*H171</f>
        <v>0.066400000000000001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126</v>
      </c>
      <c r="AT171" s="226" t="s">
        <v>122</v>
      </c>
      <c r="AU171" s="226" t="s">
        <v>86</v>
      </c>
      <c r="AY171" s="14" t="s">
        <v>119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126</v>
      </c>
      <c r="BM171" s="226" t="s">
        <v>308</v>
      </c>
    </row>
    <row r="172" s="2" customFormat="1" ht="33" customHeight="1">
      <c r="A172" s="35"/>
      <c r="B172" s="36"/>
      <c r="C172" s="215" t="s">
        <v>309</v>
      </c>
      <c r="D172" s="215" t="s">
        <v>122</v>
      </c>
      <c r="E172" s="216" t="s">
        <v>310</v>
      </c>
      <c r="F172" s="217" t="s">
        <v>311</v>
      </c>
      <c r="G172" s="218" t="s">
        <v>131</v>
      </c>
      <c r="H172" s="219">
        <v>4</v>
      </c>
      <c r="I172" s="220"/>
      <c r="J172" s="221">
        <f>ROUND(I172*H172,2)</f>
        <v>0</v>
      </c>
      <c r="K172" s="217" t="s">
        <v>135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0.02828</v>
      </c>
      <c r="R172" s="224">
        <f>Q172*H172</f>
        <v>0.11312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126</v>
      </c>
      <c r="AT172" s="226" t="s">
        <v>122</v>
      </c>
      <c r="AU172" s="226" t="s">
        <v>86</v>
      </c>
      <c r="AY172" s="14" t="s">
        <v>119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126</v>
      </c>
      <c r="BM172" s="226" t="s">
        <v>312</v>
      </c>
    </row>
    <row r="173" s="2" customFormat="1" ht="24.15" customHeight="1">
      <c r="A173" s="35"/>
      <c r="B173" s="36"/>
      <c r="C173" s="215" t="s">
        <v>313</v>
      </c>
      <c r="D173" s="215" t="s">
        <v>122</v>
      </c>
      <c r="E173" s="216" t="s">
        <v>314</v>
      </c>
      <c r="F173" s="217" t="s">
        <v>315</v>
      </c>
      <c r="G173" s="218" t="s">
        <v>175</v>
      </c>
      <c r="H173" s="219">
        <v>0.53100000000000003</v>
      </c>
      <c r="I173" s="220"/>
      <c r="J173" s="221">
        <f>ROUND(I173*H173,2)</f>
        <v>0</v>
      </c>
      <c r="K173" s="217" t="s">
        <v>135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126</v>
      </c>
      <c r="AT173" s="226" t="s">
        <v>122</v>
      </c>
      <c r="AU173" s="226" t="s">
        <v>86</v>
      </c>
      <c r="AY173" s="14" t="s">
        <v>119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126</v>
      </c>
      <c r="BM173" s="226" t="s">
        <v>316</v>
      </c>
    </row>
    <row r="174" s="12" customFormat="1" ht="22.8" customHeight="1">
      <c r="A174" s="12"/>
      <c r="B174" s="199"/>
      <c r="C174" s="200"/>
      <c r="D174" s="201" t="s">
        <v>75</v>
      </c>
      <c r="E174" s="213" t="s">
        <v>317</v>
      </c>
      <c r="F174" s="213" t="s">
        <v>318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SUM(P175:P183)</f>
        <v>0</v>
      </c>
      <c r="Q174" s="207"/>
      <c r="R174" s="208">
        <f>SUM(R175:R183)</f>
        <v>0</v>
      </c>
      <c r="S174" s="207"/>
      <c r="T174" s="209">
        <f>SUM(T175:T183)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86</v>
      </c>
      <c r="AT174" s="211" t="s">
        <v>75</v>
      </c>
      <c r="AU174" s="211" t="s">
        <v>84</v>
      </c>
      <c r="AY174" s="210" t="s">
        <v>119</v>
      </c>
      <c r="BK174" s="212">
        <f>SUM(BK175:BK183)</f>
        <v>0</v>
      </c>
    </row>
    <row r="175" s="2" customFormat="1" ht="16.5" customHeight="1">
      <c r="A175" s="35"/>
      <c r="B175" s="36"/>
      <c r="C175" s="215" t="s">
        <v>319</v>
      </c>
      <c r="D175" s="215" t="s">
        <v>122</v>
      </c>
      <c r="E175" s="216" t="s">
        <v>320</v>
      </c>
      <c r="F175" s="217" t="s">
        <v>321</v>
      </c>
      <c r="G175" s="218" t="s">
        <v>322</v>
      </c>
      <c r="H175" s="219">
        <v>1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323</v>
      </c>
      <c r="AT175" s="226" t="s">
        <v>122</v>
      </c>
      <c r="AU175" s="226" t="s">
        <v>86</v>
      </c>
      <c r="AY175" s="14" t="s">
        <v>119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323</v>
      </c>
      <c r="BM175" s="226" t="s">
        <v>324</v>
      </c>
    </row>
    <row r="176" s="2" customFormat="1" ht="16.5" customHeight="1">
      <c r="A176" s="35"/>
      <c r="B176" s="36"/>
      <c r="C176" s="228" t="s">
        <v>325</v>
      </c>
      <c r="D176" s="228" t="s">
        <v>166</v>
      </c>
      <c r="E176" s="229" t="s">
        <v>326</v>
      </c>
      <c r="F176" s="230" t="s">
        <v>327</v>
      </c>
      <c r="G176" s="231" t="s">
        <v>322</v>
      </c>
      <c r="H176" s="232">
        <v>1</v>
      </c>
      <c r="I176" s="233"/>
      <c r="J176" s="234">
        <f>ROUND(I176*H176,2)</f>
        <v>0</v>
      </c>
      <c r="K176" s="230" t="s">
        <v>1</v>
      </c>
      <c r="L176" s="235"/>
      <c r="M176" s="236" t="s">
        <v>1</v>
      </c>
      <c r="N176" s="237" t="s">
        <v>41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170</v>
      </c>
      <c r="AT176" s="226" t="s">
        <v>166</v>
      </c>
      <c r="AU176" s="226" t="s">
        <v>86</v>
      </c>
      <c r="AY176" s="14" t="s">
        <v>119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126</v>
      </c>
      <c r="BM176" s="226" t="s">
        <v>328</v>
      </c>
    </row>
    <row r="177" s="2" customFormat="1" ht="21.75" customHeight="1">
      <c r="A177" s="35"/>
      <c r="B177" s="36"/>
      <c r="C177" s="228" t="s">
        <v>329</v>
      </c>
      <c r="D177" s="228" t="s">
        <v>166</v>
      </c>
      <c r="E177" s="229" t="s">
        <v>330</v>
      </c>
      <c r="F177" s="230" t="s">
        <v>331</v>
      </c>
      <c r="G177" s="231" t="s">
        <v>322</v>
      </c>
      <c r="H177" s="232">
        <v>1</v>
      </c>
      <c r="I177" s="233"/>
      <c r="J177" s="234">
        <f>ROUND(I177*H177,2)</f>
        <v>0</v>
      </c>
      <c r="K177" s="230" t="s">
        <v>1</v>
      </c>
      <c r="L177" s="235"/>
      <c r="M177" s="236" t="s">
        <v>1</v>
      </c>
      <c r="N177" s="237" t="s">
        <v>41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170</v>
      </c>
      <c r="AT177" s="226" t="s">
        <v>166</v>
      </c>
      <c r="AU177" s="226" t="s">
        <v>86</v>
      </c>
      <c r="AY177" s="14" t="s">
        <v>119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126</v>
      </c>
      <c r="BM177" s="226" t="s">
        <v>332</v>
      </c>
    </row>
    <row r="178" s="2" customFormat="1" ht="16.5" customHeight="1">
      <c r="A178" s="35"/>
      <c r="B178" s="36"/>
      <c r="C178" s="228" t="s">
        <v>170</v>
      </c>
      <c r="D178" s="228" t="s">
        <v>166</v>
      </c>
      <c r="E178" s="229" t="s">
        <v>333</v>
      </c>
      <c r="F178" s="230" t="s">
        <v>334</v>
      </c>
      <c r="G178" s="231" t="s">
        <v>322</v>
      </c>
      <c r="H178" s="232">
        <v>1</v>
      </c>
      <c r="I178" s="233"/>
      <c r="J178" s="234">
        <f>ROUND(I178*H178,2)</f>
        <v>0</v>
      </c>
      <c r="K178" s="230" t="s">
        <v>1</v>
      </c>
      <c r="L178" s="235"/>
      <c r="M178" s="236" t="s">
        <v>1</v>
      </c>
      <c r="N178" s="237" t="s">
        <v>41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170</v>
      </c>
      <c r="AT178" s="226" t="s">
        <v>166</v>
      </c>
      <c r="AU178" s="226" t="s">
        <v>86</v>
      </c>
      <c r="AY178" s="14" t="s">
        <v>119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126</v>
      </c>
      <c r="BM178" s="226" t="s">
        <v>335</v>
      </c>
    </row>
    <row r="179" s="2" customFormat="1" ht="16.5" customHeight="1">
      <c r="A179" s="35"/>
      <c r="B179" s="36"/>
      <c r="C179" s="228" t="s">
        <v>336</v>
      </c>
      <c r="D179" s="228" t="s">
        <v>166</v>
      </c>
      <c r="E179" s="229" t="s">
        <v>337</v>
      </c>
      <c r="F179" s="230" t="s">
        <v>338</v>
      </c>
      <c r="G179" s="231" t="s">
        <v>322</v>
      </c>
      <c r="H179" s="232">
        <v>1</v>
      </c>
      <c r="I179" s="233"/>
      <c r="J179" s="234">
        <f>ROUND(I179*H179,2)</f>
        <v>0</v>
      </c>
      <c r="K179" s="230" t="s">
        <v>1</v>
      </c>
      <c r="L179" s="235"/>
      <c r="M179" s="236" t="s">
        <v>1</v>
      </c>
      <c r="N179" s="237" t="s">
        <v>41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170</v>
      </c>
      <c r="AT179" s="226" t="s">
        <v>166</v>
      </c>
      <c r="AU179" s="226" t="s">
        <v>86</v>
      </c>
      <c r="AY179" s="14" t="s">
        <v>119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126</v>
      </c>
      <c r="BM179" s="226" t="s">
        <v>339</v>
      </c>
    </row>
    <row r="180" s="2" customFormat="1" ht="16.5" customHeight="1">
      <c r="A180" s="35"/>
      <c r="B180" s="36"/>
      <c r="C180" s="228" t="s">
        <v>340</v>
      </c>
      <c r="D180" s="228" t="s">
        <v>166</v>
      </c>
      <c r="E180" s="229" t="s">
        <v>341</v>
      </c>
      <c r="F180" s="230" t="s">
        <v>342</v>
      </c>
      <c r="G180" s="231" t="s">
        <v>322</v>
      </c>
      <c r="H180" s="232">
        <v>1</v>
      </c>
      <c r="I180" s="233"/>
      <c r="J180" s="234">
        <f>ROUND(I180*H180,2)</f>
        <v>0</v>
      </c>
      <c r="K180" s="230" t="s">
        <v>1</v>
      </c>
      <c r="L180" s="235"/>
      <c r="M180" s="236" t="s">
        <v>1</v>
      </c>
      <c r="N180" s="237" t="s">
        <v>41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170</v>
      </c>
      <c r="AT180" s="226" t="s">
        <v>166</v>
      </c>
      <c r="AU180" s="226" t="s">
        <v>86</v>
      </c>
      <c r="AY180" s="14" t="s">
        <v>119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126</v>
      </c>
      <c r="BM180" s="226" t="s">
        <v>343</v>
      </c>
    </row>
    <row r="181" s="2" customFormat="1" ht="16.5" customHeight="1">
      <c r="A181" s="35"/>
      <c r="B181" s="36"/>
      <c r="C181" s="228" t="s">
        <v>344</v>
      </c>
      <c r="D181" s="228" t="s">
        <v>166</v>
      </c>
      <c r="E181" s="229" t="s">
        <v>345</v>
      </c>
      <c r="F181" s="230" t="s">
        <v>346</v>
      </c>
      <c r="G181" s="231" t="s">
        <v>322</v>
      </c>
      <c r="H181" s="232">
        <v>1</v>
      </c>
      <c r="I181" s="233"/>
      <c r="J181" s="234">
        <f>ROUND(I181*H181,2)</f>
        <v>0</v>
      </c>
      <c r="K181" s="230" t="s">
        <v>1</v>
      </c>
      <c r="L181" s="235"/>
      <c r="M181" s="236" t="s">
        <v>1</v>
      </c>
      <c r="N181" s="237" t="s">
        <v>41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170</v>
      </c>
      <c r="AT181" s="226" t="s">
        <v>166</v>
      </c>
      <c r="AU181" s="226" t="s">
        <v>86</v>
      </c>
      <c r="AY181" s="14" t="s">
        <v>119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126</v>
      </c>
      <c r="BM181" s="226" t="s">
        <v>347</v>
      </c>
    </row>
    <row r="182" s="2" customFormat="1" ht="24.15" customHeight="1">
      <c r="A182" s="35"/>
      <c r="B182" s="36"/>
      <c r="C182" s="228" t="s">
        <v>348</v>
      </c>
      <c r="D182" s="228" t="s">
        <v>166</v>
      </c>
      <c r="E182" s="229" t="s">
        <v>349</v>
      </c>
      <c r="F182" s="230" t="s">
        <v>350</v>
      </c>
      <c r="G182" s="231" t="s">
        <v>351</v>
      </c>
      <c r="H182" s="232">
        <v>8</v>
      </c>
      <c r="I182" s="233"/>
      <c r="J182" s="234">
        <f>ROUND(I182*H182,2)</f>
        <v>0</v>
      </c>
      <c r="K182" s="230" t="s">
        <v>1</v>
      </c>
      <c r="L182" s="235"/>
      <c r="M182" s="236" t="s">
        <v>1</v>
      </c>
      <c r="N182" s="237" t="s">
        <v>41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170</v>
      </c>
      <c r="AT182" s="226" t="s">
        <v>166</v>
      </c>
      <c r="AU182" s="226" t="s">
        <v>86</v>
      </c>
      <c r="AY182" s="14" t="s">
        <v>119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126</v>
      </c>
      <c r="BM182" s="226" t="s">
        <v>352</v>
      </c>
    </row>
    <row r="183" s="2" customFormat="1" ht="16.5" customHeight="1">
      <c r="A183" s="35"/>
      <c r="B183" s="36"/>
      <c r="C183" s="228" t="s">
        <v>353</v>
      </c>
      <c r="D183" s="228" t="s">
        <v>166</v>
      </c>
      <c r="E183" s="229" t="s">
        <v>354</v>
      </c>
      <c r="F183" s="230" t="s">
        <v>355</v>
      </c>
      <c r="G183" s="231" t="s">
        <v>322</v>
      </c>
      <c r="H183" s="232">
        <v>1</v>
      </c>
      <c r="I183" s="233"/>
      <c r="J183" s="234">
        <f>ROUND(I183*H183,2)</f>
        <v>0</v>
      </c>
      <c r="K183" s="230" t="s">
        <v>1</v>
      </c>
      <c r="L183" s="235"/>
      <c r="M183" s="238" t="s">
        <v>1</v>
      </c>
      <c r="N183" s="239" t="s">
        <v>41</v>
      </c>
      <c r="O183" s="240"/>
      <c r="P183" s="241">
        <f>O183*H183</f>
        <v>0</v>
      </c>
      <c r="Q183" s="241">
        <v>0</v>
      </c>
      <c r="R183" s="241">
        <f>Q183*H183</f>
        <v>0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170</v>
      </c>
      <c r="AT183" s="226" t="s">
        <v>166</v>
      </c>
      <c r="AU183" s="226" t="s">
        <v>86</v>
      </c>
      <c r="AY183" s="14" t="s">
        <v>119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126</v>
      </c>
      <c r="BM183" s="226" t="s">
        <v>356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64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mTOAZWpTtqeaGAUkbG3DGEFOI3ooIAGVOM3c9VhK3xi/ccR+st3h5YvFeQ2wWfqmaFNClGk+5I/khkmO6818xw==" hashValue="3Kd2tGsDLlaC8p0k17qEnOzIIuAqoBooIYtiTpwECrNSjM3W6IgcmofP10D7k50Ljml+ey4ECla7XBuLdeVYjw==" algorithmName="SHA-512" password="CC35"/>
  <autoFilter ref="C121:K18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hidden="1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Hasičská zbrojnice Štěpánovice, objekt občanské vybavenosti, p.č. 103, 13/1, 9/2,445 v k.ú. Štěpánovice u Klatov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357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ROUND((SUM(BE119:BE148)),  2)</f>
        <v>0</v>
      </c>
      <c r="G33" s="35"/>
      <c r="H33" s="35"/>
      <c r="I33" s="152">
        <v>0.20999999999999999</v>
      </c>
      <c r="J33" s="151">
        <f>ROUND(((SUM(BE119:BE148))*I33),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42</v>
      </c>
      <c r="F34" s="151">
        <f>ROUND((SUM(BF119:BF148)),  2)</f>
        <v>0</v>
      </c>
      <c r="G34" s="35"/>
      <c r="H34" s="35"/>
      <c r="I34" s="152">
        <v>0.14999999999999999</v>
      </c>
      <c r="J34" s="151">
        <f>ROUND(((SUM(BF119:BF148))*I34),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ROUND((SUM(BG119:BG148)),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ROUND((SUM(BH119:BH148)),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ROUND((SUM(BI119:BI148)),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Hasičská zbrojnice Štěpánovice, objekt občanské vybavenosti, p.č. 103, 13/1, 9/2,445 v k.ú. Štěpánovice u Klatov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2023/042-4 - Plynovod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Štěpánovice</v>
      </c>
      <c r="G89" s="37"/>
      <c r="H89" s="37"/>
      <c r="I89" s="29" t="s">
        <v>22</v>
      </c>
      <c r="J89" s="76" t="str">
        <f>IF(J12="","",J12)</f>
        <v>2. 5. 2023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Město Klatovy, Nám. Míru 62/I, 339 01 Klatovy</v>
      </c>
      <c r="G91" s="37"/>
      <c r="H91" s="37"/>
      <c r="I91" s="29" t="s">
        <v>30</v>
      </c>
      <c r="J91" s="33" t="str">
        <f>E21</f>
        <v>THERMOLUFT 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Jan Štětka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hidden="1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358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359</v>
      </c>
      <c r="E99" s="185"/>
      <c r="F99" s="185"/>
      <c r="G99" s="185"/>
      <c r="H99" s="185"/>
      <c r="I99" s="185"/>
      <c r="J99" s="186">
        <f>J138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Hasičská zbrojnice Štěpánovice, objekt občanské vybavenosti, p.č. 103, 13/1, 9/2,445 v k.ú. Štěpánovice u Klatov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2023/042-4 - Plynovod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Štěpánovice</v>
      </c>
      <c r="G113" s="37"/>
      <c r="H113" s="37"/>
      <c r="I113" s="29" t="s">
        <v>22</v>
      </c>
      <c r="J113" s="76" t="str">
        <f>IF(J12="","",J12)</f>
        <v>2. 5. 2023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24</v>
      </c>
      <c r="D115" s="37"/>
      <c r="E115" s="37"/>
      <c r="F115" s="24" t="str">
        <f>E15</f>
        <v>Město Klatovy, Nám. Míru 62/I, 339 01 Klatovy</v>
      </c>
      <c r="G115" s="37"/>
      <c r="H115" s="37"/>
      <c r="I115" s="29" t="s">
        <v>30</v>
      </c>
      <c r="J115" s="33" t="str">
        <f>E21</f>
        <v>THERMOLUFT KT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>Jan Štětka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105</v>
      </c>
      <c r="D118" s="191" t="s">
        <v>61</v>
      </c>
      <c r="E118" s="191" t="s">
        <v>57</v>
      </c>
      <c r="F118" s="191" t="s">
        <v>58</v>
      </c>
      <c r="G118" s="191" t="s">
        <v>106</v>
      </c>
      <c r="H118" s="191" t="s">
        <v>107</v>
      </c>
      <c r="I118" s="191" t="s">
        <v>108</v>
      </c>
      <c r="J118" s="191" t="s">
        <v>95</v>
      </c>
      <c r="K118" s="192" t="s">
        <v>109</v>
      </c>
      <c r="L118" s="193"/>
      <c r="M118" s="97" t="s">
        <v>1</v>
      </c>
      <c r="N118" s="98" t="s">
        <v>40</v>
      </c>
      <c r="O118" s="98" t="s">
        <v>110</v>
      </c>
      <c r="P118" s="98" t="s">
        <v>111</v>
      </c>
      <c r="Q118" s="98" t="s">
        <v>112</v>
      </c>
      <c r="R118" s="98" t="s">
        <v>113</v>
      </c>
      <c r="S118" s="98" t="s">
        <v>114</v>
      </c>
      <c r="T118" s="99" t="s">
        <v>115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116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0.023870000000000002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75</v>
      </c>
      <c r="AU119" s="14" t="s">
        <v>97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75</v>
      </c>
      <c r="E120" s="202" t="s">
        <v>117</v>
      </c>
      <c r="F120" s="202" t="s">
        <v>118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P121+P138</f>
        <v>0</v>
      </c>
      <c r="Q120" s="207"/>
      <c r="R120" s="208">
        <f>R121+R138</f>
        <v>0.023870000000000002</v>
      </c>
      <c r="S120" s="207"/>
      <c r="T120" s="209">
        <f>T121+T138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86</v>
      </c>
      <c r="AT120" s="211" t="s">
        <v>75</v>
      </c>
      <c r="AU120" s="211" t="s">
        <v>76</v>
      </c>
      <c r="AY120" s="210" t="s">
        <v>119</v>
      </c>
      <c r="BK120" s="212">
        <f>BK121+BK138</f>
        <v>0</v>
      </c>
    </row>
    <row r="121" s="12" customFormat="1" ht="22.8" customHeight="1">
      <c r="A121" s="12"/>
      <c r="B121" s="199"/>
      <c r="C121" s="200"/>
      <c r="D121" s="201" t="s">
        <v>75</v>
      </c>
      <c r="E121" s="213" t="s">
        <v>360</v>
      </c>
      <c r="F121" s="213" t="s">
        <v>361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SUM(P122:P137)</f>
        <v>0</v>
      </c>
      <c r="Q121" s="207"/>
      <c r="R121" s="208">
        <f>SUM(R122:R137)</f>
        <v>0.023870000000000002</v>
      </c>
      <c r="S121" s="207"/>
      <c r="T121" s="209">
        <f>SUM(T122:T137)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86</v>
      </c>
      <c r="AT121" s="211" t="s">
        <v>75</v>
      </c>
      <c r="AU121" s="211" t="s">
        <v>84</v>
      </c>
      <c r="AY121" s="210" t="s">
        <v>119</v>
      </c>
      <c r="BK121" s="212">
        <f>SUM(BK122:BK137)</f>
        <v>0</v>
      </c>
    </row>
    <row r="122" s="2" customFormat="1" ht="16.5" customHeight="1">
      <c r="A122" s="35"/>
      <c r="B122" s="36"/>
      <c r="C122" s="215" t="s">
        <v>84</v>
      </c>
      <c r="D122" s="215" t="s">
        <v>122</v>
      </c>
      <c r="E122" s="216" t="s">
        <v>362</v>
      </c>
      <c r="F122" s="217" t="s">
        <v>363</v>
      </c>
      <c r="G122" s="218" t="s">
        <v>131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41</v>
      </c>
      <c r="O122" s="88"/>
      <c r="P122" s="224">
        <f>O122*H122</f>
        <v>0</v>
      </c>
      <c r="Q122" s="224">
        <v>0.0050000000000000001</v>
      </c>
      <c r="R122" s="224">
        <f>Q122*H122</f>
        <v>0.0050000000000000001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126</v>
      </c>
      <c r="AT122" s="226" t="s">
        <v>122</v>
      </c>
      <c r="AU122" s="226" t="s">
        <v>86</v>
      </c>
      <c r="AY122" s="14" t="s">
        <v>119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84</v>
      </c>
      <c r="BK122" s="227">
        <f>ROUND(I122*H122,2)</f>
        <v>0</v>
      </c>
      <c r="BL122" s="14" t="s">
        <v>126</v>
      </c>
      <c r="BM122" s="226" t="s">
        <v>364</v>
      </c>
    </row>
    <row r="123" s="2" customFormat="1" ht="24.15" customHeight="1">
      <c r="A123" s="35"/>
      <c r="B123" s="36"/>
      <c r="C123" s="215" t="s">
        <v>86</v>
      </c>
      <c r="D123" s="215" t="s">
        <v>122</v>
      </c>
      <c r="E123" s="216" t="s">
        <v>365</v>
      </c>
      <c r="F123" s="217" t="s">
        <v>366</v>
      </c>
      <c r="G123" s="218" t="s">
        <v>131</v>
      </c>
      <c r="H123" s="219">
        <v>1</v>
      </c>
      <c r="I123" s="220"/>
      <c r="J123" s="221">
        <f>ROUND(I123*H123,2)</f>
        <v>0</v>
      </c>
      <c r="K123" s="217" t="s">
        <v>135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0.00016000000000000001</v>
      </c>
      <c r="R123" s="224">
        <f>Q123*H123</f>
        <v>0.00016000000000000001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126</v>
      </c>
      <c r="AT123" s="226" t="s">
        <v>122</v>
      </c>
      <c r="AU123" s="226" t="s">
        <v>86</v>
      </c>
      <c r="AY123" s="14" t="s">
        <v>119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126</v>
      </c>
      <c r="BM123" s="226" t="s">
        <v>367</v>
      </c>
    </row>
    <row r="124" s="2" customFormat="1" ht="16.5" customHeight="1">
      <c r="A124" s="35"/>
      <c r="B124" s="36"/>
      <c r="C124" s="228" t="s">
        <v>265</v>
      </c>
      <c r="D124" s="228" t="s">
        <v>166</v>
      </c>
      <c r="E124" s="229" t="s">
        <v>368</v>
      </c>
      <c r="F124" s="230" t="s">
        <v>369</v>
      </c>
      <c r="G124" s="231" t="s">
        <v>131</v>
      </c>
      <c r="H124" s="232">
        <v>1</v>
      </c>
      <c r="I124" s="233"/>
      <c r="J124" s="234">
        <f>ROUND(I124*H124,2)</f>
        <v>0</v>
      </c>
      <c r="K124" s="230" t="s">
        <v>1</v>
      </c>
      <c r="L124" s="235"/>
      <c r="M124" s="236" t="s">
        <v>1</v>
      </c>
      <c r="N124" s="237" t="s">
        <v>41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170</v>
      </c>
      <c r="AT124" s="226" t="s">
        <v>166</v>
      </c>
      <c r="AU124" s="226" t="s">
        <v>86</v>
      </c>
      <c r="AY124" s="14" t="s">
        <v>119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126</v>
      </c>
      <c r="BM124" s="226" t="s">
        <v>370</v>
      </c>
    </row>
    <row r="125" s="2" customFormat="1" ht="24.15" customHeight="1">
      <c r="A125" s="35"/>
      <c r="B125" s="36"/>
      <c r="C125" s="215" t="s">
        <v>269</v>
      </c>
      <c r="D125" s="215" t="s">
        <v>122</v>
      </c>
      <c r="E125" s="216" t="s">
        <v>371</v>
      </c>
      <c r="F125" s="217" t="s">
        <v>372</v>
      </c>
      <c r="G125" s="218" t="s">
        <v>163</v>
      </c>
      <c r="H125" s="219">
        <v>2</v>
      </c>
      <c r="I125" s="220"/>
      <c r="J125" s="221">
        <f>ROUND(I125*H125,2)</f>
        <v>0</v>
      </c>
      <c r="K125" s="217" t="s">
        <v>135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0.0018500000000000001</v>
      </c>
      <c r="R125" s="224">
        <f>Q125*H125</f>
        <v>0.0037000000000000002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126</v>
      </c>
      <c r="AT125" s="226" t="s">
        <v>122</v>
      </c>
      <c r="AU125" s="226" t="s">
        <v>86</v>
      </c>
      <c r="AY125" s="14" t="s">
        <v>119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126</v>
      </c>
      <c r="BM125" s="226" t="s">
        <v>373</v>
      </c>
    </row>
    <row r="126" s="2" customFormat="1" ht="16.5" customHeight="1">
      <c r="A126" s="35"/>
      <c r="B126" s="36"/>
      <c r="C126" s="215" t="s">
        <v>277</v>
      </c>
      <c r="D126" s="215" t="s">
        <v>122</v>
      </c>
      <c r="E126" s="216" t="s">
        <v>374</v>
      </c>
      <c r="F126" s="217" t="s">
        <v>375</v>
      </c>
      <c r="G126" s="218" t="s">
        <v>163</v>
      </c>
      <c r="H126" s="219">
        <v>0.5</v>
      </c>
      <c r="I126" s="220"/>
      <c r="J126" s="221">
        <f>ROUND(I126*H126,2)</f>
        <v>0</v>
      </c>
      <c r="K126" s="217" t="s">
        <v>135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0.0037799999999999999</v>
      </c>
      <c r="R126" s="224">
        <f>Q126*H126</f>
        <v>0.00189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126</v>
      </c>
      <c r="AT126" s="226" t="s">
        <v>122</v>
      </c>
      <c r="AU126" s="226" t="s">
        <v>86</v>
      </c>
      <c r="AY126" s="14" t="s">
        <v>119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126</v>
      </c>
      <c r="BM126" s="226" t="s">
        <v>376</v>
      </c>
    </row>
    <row r="127" s="2" customFormat="1" ht="24.15" customHeight="1">
      <c r="A127" s="35"/>
      <c r="B127" s="36"/>
      <c r="C127" s="215" t="s">
        <v>281</v>
      </c>
      <c r="D127" s="215" t="s">
        <v>122</v>
      </c>
      <c r="E127" s="216" t="s">
        <v>377</v>
      </c>
      <c r="F127" s="217" t="s">
        <v>378</v>
      </c>
      <c r="G127" s="218" t="s">
        <v>125</v>
      </c>
      <c r="H127" s="219">
        <v>1</v>
      </c>
      <c r="I127" s="220"/>
      <c r="J127" s="221">
        <f>ROUND(I127*H127,2)</f>
        <v>0</v>
      </c>
      <c r="K127" s="217" t="s">
        <v>135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0.0033800000000000002</v>
      </c>
      <c r="R127" s="224">
        <f>Q127*H127</f>
        <v>0.0033800000000000002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126</v>
      </c>
      <c r="AT127" s="226" t="s">
        <v>122</v>
      </c>
      <c r="AU127" s="226" t="s">
        <v>86</v>
      </c>
      <c r="AY127" s="14" t="s">
        <v>119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126</v>
      </c>
      <c r="BM127" s="226" t="s">
        <v>379</v>
      </c>
    </row>
    <row r="128" s="2" customFormat="1" ht="16.5" customHeight="1">
      <c r="A128" s="35"/>
      <c r="B128" s="36"/>
      <c r="C128" s="215" t="s">
        <v>285</v>
      </c>
      <c r="D128" s="215" t="s">
        <v>122</v>
      </c>
      <c r="E128" s="216" t="s">
        <v>380</v>
      </c>
      <c r="F128" s="217" t="s">
        <v>381</v>
      </c>
      <c r="G128" s="218" t="s">
        <v>125</v>
      </c>
      <c r="H128" s="219">
        <v>1</v>
      </c>
      <c r="I128" s="220"/>
      <c r="J128" s="221">
        <f>ROUND(I128*H128,2)</f>
        <v>0</v>
      </c>
      <c r="K128" s="217" t="s">
        <v>135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0.00022000000000000001</v>
      </c>
      <c r="R128" s="224">
        <f>Q128*H128</f>
        <v>0.00022000000000000001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126</v>
      </c>
      <c r="AT128" s="226" t="s">
        <v>122</v>
      </c>
      <c r="AU128" s="226" t="s">
        <v>86</v>
      </c>
      <c r="AY128" s="14" t="s">
        <v>119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126</v>
      </c>
      <c r="BM128" s="226" t="s">
        <v>382</v>
      </c>
    </row>
    <row r="129" s="2" customFormat="1" ht="21.75" customHeight="1">
      <c r="A129" s="35"/>
      <c r="B129" s="36"/>
      <c r="C129" s="215" t="s">
        <v>289</v>
      </c>
      <c r="D129" s="215" t="s">
        <v>122</v>
      </c>
      <c r="E129" s="216" t="s">
        <v>383</v>
      </c>
      <c r="F129" s="217" t="s">
        <v>384</v>
      </c>
      <c r="G129" s="218" t="s">
        <v>131</v>
      </c>
      <c r="H129" s="219">
        <v>1</v>
      </c>
      <c r="I129" s="220"/>
      <c r="J129" s="221">
        <f>ROUND(I129*H129,2)</f>
        <v>0</v>
      </c>
      <c r="K129" s="217" t="s">
        <v>135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0.00018000000000000001</v>
      </c>
      <c r="R129" s="224">
        <f>Q129*H129</f>
        <v>0.00018000000000000001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126</v>
      </c>
      <c r="AT129" s="226" t="s">
        <v>122</v>
      </c>
      <c r="AU129" s="226" t="s">
        <v>86</v>
      </c>
      <c r="AY129" s="14" t="s">
        <v>119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126</v>
      </c>
      <c r="BM129" s="226" t="s">
        <v>385</v>
      </c>
    </row>
    <row r="130" s="2" customFormat="1" ht="24.15" customHeight="1">
      <c r="A130" s="35"/>
      <c r="B130" s="36"/>
      <c r="C130" s="215" t="s">
        <v>386</v>
      </c>
      <c r="D130" s="215" t="s">
        <v>122</v>
      </c>
      <c r="E130" s="216" t="s">
        <v>387</v>
      </c>
      <c r="F130" s="217" t="s">
        <v>388</v>
      </c>
      <c r="G130" s="218" t="s">
        <v>125</v>
      </c>
      <c r="H130" s="219">
        <v>1</v>
      </c>
      <c r="I130" s="220"/>
      <c r="J130" s="221">
        <f>ROUND(I130*H130,2)</f>
        <v>0</v>
      </c>
      <c r="K130" s="217" t="s">
        <v>135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6.9999999999999994E-05</v>
      </c>
      <c r="R130" s="224">
        <f>Q130*H130</f>
        <v>6.9999999999999994E-05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126</v>
      </c>
      <c r="AT130" s="226" t="s">
        <v>122</v>
      </c>
      <c r="AU130" s="226" t="s">
        <v>86</v>
      </c>
      <c r="AY130" s="14" t="s">
        <v>119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126</v>
      </c>
      <c r="BM130" s="226" t="s">
        <v>389</v>
      </c>
    </row>
    <row r="131" s="2" customFormat="1" ht="24.15" customHeight="1">
      <c r="A131" s="35"/>
      <c r="B131" s="36"/>
      <c r="C131" s="215" t="s">
        <v>390</v>
      </c>
      <c r="D131" s="215" t="s">
        <v>122</v>
      </c>
      <c r="E131" s="216" t="s">
        <v>391</v>
      </c>
      <c r="F131" s="217" t="s">
        <v>392</v>
      </c>
      <c r="G131" s="218" t="s">
        <v>131</v>
      </c>
      <c r="H131" s="219">
        <v>1</v>
      </c>
      <c r="I131" s="220"/>
      <c r="J131" s="221">
        <f>ROUND(I131*H131,2)</f>
        <v>0</v>
      </c>
      <c r="K131" s="217" t="s">
        <v>135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0.00038000000000000002</v>
      </c>
      <c r="R131" s="224">
        <f>Q131*H131</f>
        <v>0.00038000000000000002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126</v>
      </c>
      <c r="AT131" s="226" t="s">
        <v>122</v>
      </c>
      <c r="AU131" s="226" t="s">
        <v>86</v>
      </c>
      <c r="AY131" s="14" t="s">
        <v>119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126</v>
      </c>
      <c r="BM131" s="226" t="s">
        <v>393</v>
      </c>
    </row>
    <row r="132" s="2" customFormat="1" ht="24.15" customHeight="1">
      <c r="A132" s="35"/>
      <c r="B132" s="36"/>
      <c r="C132" s="215" t="s">
        <v>301</v>
      </c>
      <c r="D132" s="215" t="s">
        <v>122</v>
      </c>
      <c r="E132" s="216" t="s">
        <v>394</v>
      </c>
      <c r="F132" s="217" t="s">
        <v>395</v>
      </c>
      <c r="G132" s="218" t="s">
        <v>131</v>
      </c>
      <c r="H132" s="219">
        <v>1</v>
      </c>
      <c r="I132" s="220"/>
      <c r="J132" s="221">
        <f>ROUND(I132*H132,2)</f>
        <v>0</v>
      </c>
      <c r="K132" s="217" t="s">
        <v>135</v>
      </c>
      <c r="L132" s="41"/>
      <c r="M132" s="222" t="s">
        <v>1</v>
      </c>
      <c r="N132" s="223" t="s">
        <v>41</v>
      </c>
      <c r="O132" s="88"/>
      <c r="P132" s="224">
        <f>O132*H132</f>
        <v>0</v>
      </c>
      <c r="Q132" s="224">
        <v>0.00060999999999999997</v>
      </c>
      <c r="R132" s="224">
        <f>Q132*H132</f>
        <v>0.00060999999999999997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126</v>
      </c>
      <c r="AT132" s="226" t="s">
        <v>122</v>
      </c>
      <c r="AU132" s="226" t="s">
        <v>86</v>
      </c>
      <c r="AY132" s="14" t="s">
        <v>119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126</v>
      </c>
      <c r="BM132" s="226" t="s">
        <v>396</v>
      </c>
    </row>
    <row r="133" s="2" customFormat="1" ht="24.15" customHeight="1">
      <c r="A133" s="35"/>
      <c r="B133" s="36"/>
      <c r="C133" s="215" t="s">
        <v>305</v>
      </c>
      <c r="D133" s="215" t="s">
        <v>122</v>
      </c>
      <c r="E133" s="216" t="s">
        <v>397</v>
      </c>
      <c r="F133" s="217" t="s">
        <v>398</v>
      </c>
      <c r="G133" s="218" t="s">
        <v>125</v>
      </c>
      <c r="H133" s="219">
        <v>1</v>
      </c>
      <c r="I133" s="220"/>
      <c r="J133" s="221">
        <f>ROUND(I133*H133,2)</f>
        <v>0</v>
      </c>
      <c r="K133" s="217" t="s">
        <v>135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0.0032799999999999999</v>
      </c>
      <c r="R133" s="224">
        <f>Q133*H133</f>
        <v>0.0032799999999999999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126</v>
      </c>
      <c r="AT133" s="226" t="s">
        <v>122</v>
      </c>
      <c r="AU133" s="226" t="s">
        <v>86</v>
      </c>
      <c r="AY133" s="14" t="s">
        <v>119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126</v>
      </c>
      <c r="BM133" s="226" t="s">
        <v>399</v>
      </c>
    </row>
    <row r="134" s="2" customFormat="1" ht="21.75" customHeight="1">
      <c r="A134" s="35"/>
      <c r="B134" s="36"/>
      <c r="C134" s="215" t="s">
        <v>400</v>
      </c>
      <c r="D134" s="215" t="s">
        <v>122</v>
      </c>
      <c r="E134" s="216" t="s">
        <v>401</v>
      </c>
      <c r="F134" s="217" t="s">
        <v>402</v>
      </c>
      <c r="G134" s="218" t="s">
        <v>131</v>
      </c>
      <c r="H134" s="219">
        <v>1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0.0050000000000000001</v>
      </c>
      <c r="R134" s="224">
        <f>Q134*H134</f>
        <v>0.0050000000000000001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126</v>
      </c>
      <c r="AT134" s="226" t="s">
        <v>122</v>
      </c>
      <c r="AU134" s="226" t="s">
        <v>86</v>
      </c>
      <c r="AY134" s="14" t="s">
        <v>119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126</v>
      </c>
      <c r="BM134" s="226" t="s">
        <v>403</v>
      </c>
    </row>
    <row r="135" s="2" customFormat="1" ht="24.15" customHeight="1">
      <c r="A135" s="35"/>
      <c r="B135" s="36"/>
      <c r="C135" s="215" t="s">
        <v>309</v>
      </c>
      <c r="D135" s="215" t="s">
        <v>122</v>
      </c>
      <c r="E135" s="216" t="s">
        <v>404</v>
      </c>
      <c r="F135" s="217" t="s">
        <v>405</v>
      </c>
      <c r="G135" s="218" t="s">
        <v>131</v>
      </c>
      <c r="H135" s="219">
        <v>1</v>
      </c>
      <c r="I135" s="220"/>
      <c r="J135" s="221">
        <f>ROUND(I135*H135,2)</f>
        <v>0</v>
      </c>
      <c r="K135" s="217" t="s">
        <v>135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126</v>
      </c>
      <c r="AT135" s="226" t="s">
        <v>122</v>
      </c>
      <c r="AU135" s="226" t="s">
        <v>86</v>
      </c>
      <c r="AY135" s="14" t="s">
        <v>119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126</v>
      </c>
      <c r="BM135" s="226" t="s">
        <v>406</v>
      </c>
    </row>
    <row r="136" s="2" customFormat="1" ht="24.15" customHeight="1">
      <c r="A136" s="35"/>
      <c r="B136" s="36"/>
      <c r="C136" s="215" t="s">
        <v>8</v>
      </c>
      <c r="D136" s="215" t="s">
        <v>122</v>
      </c>
      <c r="E136" s="216" t="s">
        <v>407</v>
      </c>
      <c r="F136" s="217" t="s">
        <v>408</v>
      </c>
      <c r="G136" s="218" t="s">
        <v>131</v>
      </c>
      <c r="H136" s="219">
        <v>1</v>
      </c>
      <c r="I136" s="220"/>
      <c r="J136" s="221">
        <f>ROUND(I136*H136,2)</f>
        <v>0</v>
      </c>
      <c r="K136" s="217" t="s">
        <v>135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126</v>
      </c>
      <c r="AT136" s="226" t="s">
        <v>122</v>
      </c>
      <c r="AU136" s="226" t="s">
        <v>86</v>
      </c>
      <c r="AY136" s="14" t="s">
        <v>119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126</v>
      </c>
      <c r="BM136" s="226" t="s">
        <v>409</v>
      </c>
    </row>
    <row r="137" s="2" customFormat="1" ht="24.15" customHeight="1">
      <c r="A137" s="35"/>
      <c r="B137" s="36"/>
      <c r="C137" s="215" t="s">
        <v>126</v>
      </c>
      <c r="D137" s="215" t="s">
        <v>122</v>
      </c>
      <c r="E137" s="216" t="s">
        <v>410</v>
      </c>
      <c r="F137" s="217" t="s">
        <v>411</v>
      </c>
      <c r="G137" s="218" t="s">
        <v>175</v>
      </c>
      <c r="H137" s="219">
        <v>0.024</v>
      </c>
      <c r="I137" s="220"/>
      <c r="J137" s="221">
        <f>ROUND(I137*H137,2)</f>
        <v>0</v>
      </c>
      <c r="K137" s="217" t="s">
        <v>135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126</v>
      </c>
      <c r="AT137" s="226" t="s">
        <v>122</v>
      </c>
      <c r="AU137" s="226" t="s">
        <v>86</v>
      </c>
      <c r="AY137" s="14" t="s">
        <v>119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126</v>
      </c>
      <c r="BM137" s="226" t="s">
        <v>412</v>
      </c>
    </row>
    <row r="138" s="12" customFormat="1" ht="22.8" customHeight="1">
      <c r="A138" s="12"/>
      <c r="B138" s="199"/>
      <c r="C138" s="200"/>
      <c r="D138" s="201" t="s">
        <v>75</v>
      </c>
      <c r="E138" s="213" t="s">
        <v>413</v>
      </c>
      <c r="F138" s="213" t="s">
        <v>318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SUM(P139:P148)</f>
        <v>0</v>
      </c>
      <c r="Q138" s="207"/>
      <c r="R138" s="208">
        <f>SUM(R139:R148)</f>
        <v>0</v>
      </c>
      <c r="S138" s="207"/>
      <c r="T138" s="209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86</v>
      </c>
      <c r="AT138" s="211" t="s">
        <v>75</v>
      </c>
      <c r="AU138" s="211" t="s">
        <v>84</v>
      </c>
      <c r="AY138" s="210" t="s">
        <v>119</v>
      </c>
      <c r="BK138" s="212">
        <f>SUM(BK139:BK148)</f>
        <v>0</v>
      </c>
    </row>
    <row r="139" s="2" customFormat="1" ht="16.5" customHeight="1">
      <c r="A139" s="35"/>
      <c r="B139" s="36"/>
      <c r="C139" s="228" t="s">
        <v>248</v>
      </c>
      <c r="D139" s="228" t="s">
        <v>166</v>
      </c>
      <c r="E139" s="229" t="s">
        <v>414</v>
      </c>
      <c r="F139" s="230" t="s">
        <v>415</v>
      </c>
      <c r="G139" s="231" t="s">
        <v>163</v>
      </c>
      <c r="H139" s="232">
        <v>2</v>
      </c>
      <c r="I139" s="233"/>
      <c r="J139" s="234">
        <f>ROUND(I139*H139,2)</f>
        <v>0</v>
      </c>
      <c r="K139" s="230" t="s">
        <v>1</v>
      </c>
      <c r="L139" s="235"/>
      <c r="M139" s="236" t="s">
        <v>1</v>
      </c>
      <c r="N139" s="237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170</v>
      </c>
      <c r="AT139" s="226" t="s">
        <v>166</v>
      </c>
      <c r="AU139" s="226" t="s">
        <v>86</v>
      </c>
      <c r="AY139" s="14" t="s">
        <v>119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126</v>
      </c>
      <c r="BM139" s="226" t="s">
        <v>416</v>
      </c>
    </row>
    <row r="140" s="2" customFormat="1" ht="16.5" customHeight="1">
      <c r="A140" s="35"/>
      <c r="B140" s="36"/>
      <c r="C140" s="228" t="s">
        <v>244</v>
      </c>
      <c r="D140" s="228" t="s">
        <v>166</v>
      </c>
      <c r="E140" s="229" t="s">
        <v>417</v>
      </c>
      <c r="F140" s="230" t="s">
        <v>418</v>
      </c>
      <c r="G140" s="231" t="s">
        <v>163</v>
      </c>
      <c r="H140" s="232">
        <v>2</v>
      </c>
      <c r="I140" s="233"/>
      <c r="J140" s="234">
        <f>ROUND(I140*H140,2)</f>
        <v>0</v>
      </c>
      <c r="K140" s="230" t="s">
        <v>1</v>
      </c>
      <c r="L140" s="235"/>
      <c r="M140" s="236" t="s">
        <v>1</v>
      </c>
      <c r="N140" s="237" t="s">
        <v>41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170</v>
      </c>
      <c r="AT140" s="226" t="s">
        <v>166</v>
      </c>
      <c r="AU140" s="226" t="s">
        <v>86</v>
      </c>
      <c r="AY140" s="14" t="s">
        <v>119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126</v>
      </c>
      <c r="BM140" s="226" t="s">
        <v>419</v>
      </c>
    </row>
    <row r="141" s="2" customFormat="1" ht="16.5" customHeight="1">
      <c r="A141" s="35"/>
      <c r="B141" s="36"/>
      <c r="C141" s="228" t="s">
        <v>137</v>
      </c>
      <c r="D141" s="228" t="s">
        <v>166</v>
      </c>
      <c r="E141" s="229" t="s">
        <v>420</v>
      </c>
      <c r="F141" s="230" t="s">
        <v>421</v>
      </c>
      <c r="G141" s="231" t="s">
        <v>131</v>
      </c>
      <c r="H141" s="232">
        <v>1</v>
      </c>
      <c r="I141" s="233"/>
      <c r="J141" s="234">
        <f>ROUND(I141*H141,2)</f>
        <v>0</v>
      </c>
      <c r="K141" s="230" t="s">
        <v>1</v>
      </c>
      <c r="L141" s="235"/>
      <c r="M141" s="236" t="s">
        <v>1</v>
      </c>
      <c r="N141" s="237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170</v>
      </c>
      <c r="AT141" s="226" t="s">
        <v>166</v>
      </c>
      <c r="AU141" s="226" t="s">
        <v>86</v>
      </c>
      <c r="AY141" s="14" t="s">
        <v>119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126</v>
      </c>
      <c r="BM141" s="226" t="s">
        <v>422</v>
      </c>
    </row>
    <row r="142" s="2" customFormat="1" ht="16.5" customHeight="1">
      <c r="A142" s="35"/>
      <c r="B142" s="36"/>
      <c r="C142" s="228" t="s">
        <v>160</v>
      </c>
      <c r="D142" s="228" t="s">
        <v>166</v>
      </c>
      <c r="E142" s="229" t="s">
        <v>423</v>
      </c>
      <c r="F142" s="230" t="s">
        <v>424</v>
      </c>
      <c r="G142" s="231" t="s">
        <v>351</v>
      </c>
      <c r="H142" s="232">
        <v>2</v>
      </c>
      <c r="I142" s="233"/>
      <c r="J142" s="234">
        <f>ROUND(I142*H142,2)</f>
        <v>0</v>
      </c>
      <c r="K142" s="230" t="s">
        <v>1</v>
      </c>
      <c r="L142" s="235"/>
      <c r="M142" s="236" t="s">
        <v>1</v>
      </c>
      <c r="N142" s="237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289</v>
      </c>
      <c r="AT142" s="226" t="s">
        <v>166</v>
      </c>
      <c r="AU142" s="226" t="s">
        <v>86</v>
      </c>
      <c r="AY142" s="14" t="s">
        <v>119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269</v>
      </c>
      <c r="BM142" s="226" t="s">
        <v>425</v>
      </c>
    </row>
    <row r="143" s="2" customFormat="1" ht="16.5" customHeight="1">
      <c r="A143" s="35"/>
      <c r="B143" s="36"/>
      <c r="C143" s="228" t="s">
        <v>141</v>
      </c>
      <c r="D143" s="228" t="s">
        <v>166</v>
      </c>
      <c r="E143" s="229" t="s">
        <v>426</v>
      </c>
      <c r="F143" s="230" t="s">
        <v>427</v>
      </c>
      <c r="G143" s="231" t="s">
        <v>131</v>
      </c>
      <c r="H143" s="232">
        <v>1</v>
      </c>
      <c r="I143" s="233"/>
      <c r="J143" s="234">
        <f>ROUND(I143*H143,2)</f>
        <v>0</v>
      </c>
      <c r="K143" s="230" t="s">
        <v>1</v>
      </c>
      <c r="L143" s="235"/>
      <c r="M143" s="236" t="s">
        <v>1</v>
      </c>
      <c r="N143" s="237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170</v>
      </c>
      <c r="AT143" s="226" t="s">
        <v>166</v>
      </c>
      <c r="AU143" s="226" t="s">
        <v>86</v>
      </c>
      <c r="AY143" s="14" t="s">
        <v>119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126</v>
      </c>
      <c r="BM143" s="226" t="s">
        <v>428</v>
      </c>
    </row>
    <row r="144" s="2" customFormat="1" ht="16.5" customHeight="1">
      <c r="A144" s="35"/>
      <c r="B144" s="36"/>
      <c r="C144" s="228" t="s">
        <v>145</v>
      </c>
      <c r="D144" s="228" t="s">
        <v>166</v>
      </c>
      <c r="E144" s="229" t="s">
        <v>429</v>
      </c>
      <c r="F144" s="230" t="s">
        <v>430</v>
      </c>
      <c r="G144" s="231" t="s">
        <v>431</v>
      </c>
      <c r="H144" s="232">
        <v>2</v>
      </c>
      <c r="I144" s="233"/>
      <c r="J144" s="234">
        <f>ROUND(I144*H144,2)</f>
        <v>0</v>
      </c>
      <c r="K144" s="230" t="s">
        <v>1</v>
      </c>
      <c r="L144" s="235"/>
      <c r="M144" s="236" t="s">
        <v>1</v>
      </c>
      <c r="N144" s="237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170</v>
      </c>
      <c r="AT144" s="226" t="s">
        <v>166</v>
      </c>
      <c r="AU144" s="226" t="s">
        <v>86</v>
      </c>
      <c r="AY144" s="14" t="s">
        <v>119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126</v>
      </c>
      <c r="BM144" s="226" t="s">
        <v>432</v>
      </c>
    </row>
    <row r="145" s="2" customFormat="1" ht="16.5" customHeight="1">
      <c r="A145" s="35"/>
      <c r="B145" s="36"/>
      <c r="C145" s="228" t="s">
        <v>7</v>
      </c>
      <c r="D145" s="228" t="s">
        <v>166</v>
      </c>
      <c r="E145" s="229" t="s">
        <v>433</v>
      </c>
      <c r="F145" s="230" t="s">
        <v>346</v>
      </c>
      <c r="G145" s="231" t="s">
        <v>131</v>
      </c>
      <c r="H145" s="232">
        <v>1</v>
      </c>
      <c r="I145" s="233"/>
      <c r="J145" s="234">
        <f>ROUND(I145*H145,2)</f>
        <v>0</v>
      </c>
      <c r="K145" s="230" t="s">
        <v>1</v>
      </c>
      <c r="L145" s="235"/>
      <c r="M145" s="236" t="s">
        <v>1</v>
      </c>
      <c r="N145" s="237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170</v>
      </c>
      <c r="AT145" s="226" t="s">
        <v>166</v>
      </c>
      <c r="AU145" s="226" t="s">
        <v>86</v>
      </c>
      <c r="AY145" s="14" t="s">
        <v>119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126</v>
      </c>
      <c r="BM145" s="226" t="s">
        <v>434</v>
      </c>
    </row>
    <row r="146" s="2" customFormat="1" ht="16.5" customHeight="1">
      <c r="A146" s="35"/>
      <c r="B146" s="36"/>
      <c r="C146" s="228" t="s">
        <v>152</v>
      </c>
      <c r="D146" s="228" t="s">
        <v>166</v>
      </c>
      <c r="E146" s="229" t="s">
        <v>435</v>
      </c>
      <c r="F146" s="230" t="s">
        <v>436</v>
      </c>
      <c r="G146" s="231" t="s">
        <v>131</v>
      </c>
      <c r="H146" s="232">
        <v>1</v>
      </c>
      <c r="I146" s="233"/>
      <c r="J146" s="234">
        <f>ROUND(I146*H146,2)</f>
        <v>0</v>
      </c>
      <c r="K146" s="230" t="s">
        <v>1</v>
      </c>
      <c r="L146" s="235"/>
      <c r="M146" s="236" t="s">
        <v>1</v>
      </c>
      <c r="N146" s="237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289</v>
      </c>
      <c r="AT146" s="226" t="s">
        <v>166</v>
      </c>
      <c r="AU146" s="226" t="s">
        <v>86</v>
      </c>
      <c r="AY146" s="14" t="s">
        <v>119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269</v>
      </c>
      <c r="BM146" s="226" t="s">
        <v>437</v>
      </c>
    </row>
    <row r="147" s="2" customFormat="1" ht="16.5" customHeight="1">
      <c r="A147" s="35"/>
      <c r="B147" s="36"/>
      <c r="C147" s="228" t="s">
        <v>156</v>
      </c>
      <c r="D147" s="228" t="s">
        <v>166</v>
      </c>
      <c r="E147" s="229" t="s">
        <v>438</v>
      </c>
      <c r="F147" s="230" t="s">
        <v>439</v>
      </c>
      <c r="G147" s="231" t="s">
        <v>131</v>
      </c>
      <c r="H147" s="232">
        <v>1</v>
      </c>
      <c r="I147" s="233"/>
      <c r="J147" s="234">
        <f>ROUND(I147*H147,2)</f>
        <v>0</v>
      </c>
      <c r="K147" s="230" t="s">
        <v>1</v>
      </c>
      <c r="L147" s="235"/>
      <c r="M147" s="236" t="s">
        <v>1</v>
      </c>
      <c r="N147" s="237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289</v>
      </c>
      <c r="AT147" s="226" t="s">
        <v>166</v>
      </c>
      <c r="AU147" s="226" t="s">
        <v>86</v>
      </c>
      <c r="AY147" s="14" t="s">
        <v>119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269</v>
      </c>
      <c r="BM147" s="226" t="s">
        <v>440</v>
      </c>
    </row>
    <row r="148" s="2" customFormat="1" ht="16.5" customHeight="1">
      <c r="A148" s="35"/>
      <c r="B148" s="36"/>
      <c r="C148" s="228" t="s">
        <v>240</v>
      </c>
      <c r="D148" s="228" t="s">
        <v>166</v>
      </c>
      <c r="E148" s="229" t="s">
        <v>441</v>
      </c>
      <c r="F148" s="230" t="s">
        <v>442</v>
      </c>
      <c r="G148" s="231" t="s">
        <v>131</v>
      </c>
      <c r="H148" s="232">
        <v>1</v>
      </c>
      <c r="I148" s="233"/>
      <c r="J148" s="234">
        <f>ROUND(I148*H148,2)</f>
        <v>0</v>
      </c>
      <c r="K148" s="230" t="s">
        <v>1</v>
      </c>
      <c r="L148" s="235"/>
      <c r="M148" s="238" t="s">
        <v>1</v>
      </c>
      <c r="N148" s="239" t="s">
        <v>41</v>
      </c>
      <c r="O148" s="240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289</v>
      </c>
      <c r="AT148" s="226" t="s">
        <v>166</v>
      </c>
      <c r="AU148" s="226" t="s">
        <v>86</v>
      </c>
      <c r="AY148" s="14" t="s">
        <v>119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269</v>
      </c>
      <c r="BM148" s="226" t="s">
        <v>443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XHMEZVGpTKZF2tZwBMBmcZL2xcvNcNNb7eL8MoPvFOlrZv6CaD7WGR1wH25iQSOXvCnYtLh03DI/c16UlWtSTQ==" hashValue="eKJaO3qwSjQRHNOnI/nC7aI53QOTynXJvzBo4+PVtNvoDMHdLvqhm97PmLSd7qLW1k5C9y9xpkPLKvUmmtnYuw==" algorithmName="SHA-512" password="CC35"/>
  <autoFilter ref="C118:K14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KLIMA\fklima</dc:creator>
  <cp:lastModifiedBy>KLIMA\fklima</cp:lastModifiedBy>
  <dcterms:created xsi:type="dcterms:W3CDTF">2023-09-13T08:10:31Z</dcterms:created>
  <dcterms:modified xsi:type="dcterms:W3CDTF">2023-09-13T08:10:35Z</dcterms:modified>
</cp:coreProperties>
</file>